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98" activeTab="5"/>
  </bookViews>
  <sheets>
    <sheet name="Załącznik nr 3 " sheetId="1" r:id="rId1"/>
    <sheet name="załącznik nr 4" sheetId="2" r:id="rId2"/>
    <sheet name="Załacznik nr 5" sheetId="3" r:id="rId3"/>
    <sheet name="załącznik nr 8" sheetId="4" r:id="rId4"/>
    <sheet name="Załącznik nr 9" sheetId="5" r:id="rId5"/>
    <sheet name="Załącznik nr 10" sheetId="6" r:id="rId6"/>
  </sheets>
  <definedNames>
    <definedName name="_xlnm.Print_Titles" localSheetId="1">'załącznik nr 4'!$4:$5</definedName>
    <definedName name="_xlnm.Print_Titles" localSheetId="3">'załącznik nr 8'!$4:$4</definedName>
  </definedNames>
  <calcPr fullCalcOnLoad="1"/>
</workbook>
</file>

<file path=xl/sharedStrings.xml><?xml version="1.0" encoding="utf-8"?>
<sst xmlns="http://schemas.openxmlformats.org/spreadsheetml/2006/main" count="227" uniqueCount="159">
  <si>
    <t>§</t>
  </si>
  <si>
    <t>Wyszczególnienie</t>
  </si>
  <si>
    <t>Przychody z zaciągniętych pożyczek i kredytów na rynku krajowym</t>
  </si>
  <si>
    <t>Wolne środki , o których mowa w art.217 ust.2 pkt.6 ustawy</t>
  </si>
  <si>
    <t>- wolne środki jako nadwyżka środków pieniężnych na rachunku bieżącym budżetu jednostki  samorzadu terytorialnego wynikająca z rozliczeń kredytów i pożyczek z lat ubiegłych</t>
  </si>
  <si>
    <t>Spłaty otrzymanych krajowych pożyczek i kredytów</t>
  </si>
  <si>
    <t xml:space="preserve"> </t>
  </si>
  <si>
    <t>-spłata częściowa pożyczki zaciągniętej w Wojewódzkim Funduszu Ochrony Środowiska i Gospodarki Wodnej w Katowicach na wykonanie termomodernizacji budynku Szkoły Podstawowej   w Orzeszu - Jaśkowicach</t>
  </si>
  <si>
    <t>Ogółem</t>
  </si>
  <si>
    <t>Planowane dochody</t>
  </si>
  <si>
    <t>Planowane przychody</t>
  </si>
  <si>
    <t>Razem</t>
  </si>
  <si>
    <t>Planowane wydatki</t>
  </si>
  <si>
    <t>Planowane rozchody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</si>
  <si>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</si>
  <si>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Lp.</t>
  </si>
  <si>
    <t>Dz.</t>
  </si>
  <si>
    <t>Rozdz.</t>
  </si>
  <si>
    <r>
      <t xml:space="preserve">Zakładu Gospodarki Komunalnej i Mieszkaniowej                                                              </t>
    </r>
    <r>
      <rPr>
        <sz val="10"/>
        <rFont val="Times New Roman"/>
        <family val="1"/>
      </rPr>
      <t xml:space="preserve"> zł</t>
    </r>
  </si>
  <si>
    <t>Przychody własne</t>
  </si>
  <si>
    <t>Dotacje przedmiotowe z budżetu Gminy</t>
  </si>
  <si>
    <t>Dotacje celowe na inwestycje</t>
  </si>
  <si>
    <t>Przychody ogółem</t>
  </si>
  <si>
    <t>Wpłaty do budżetu gminy</t>
  </si>
  <si>
    <t>Handel</t>
  </si>
  <si>
    <t>Pozostała działalność</t>
  </si>
  <si>
    <t>Gospodarka mieszkaniowa</t>
  </si>
  <si>
    <t>Zakłady gospodarki mieszkaniowej</t>
  </si>
  <si>
    <t>Działalność usługowa</t>
  </si>
  <si>
    <t>Cmentarze</t>
  </si>
  <si>
    <t>Gospodarka komunalna i ochrona środowiska</t>
  </si>
  <si>
    <t>Oczyszczanie miast i wsi</t>
  </si>
  <si>
    <t>Utrzymanie zieleni w miastach i gminach</t>
  </si>
  <si>
    <t>Zakłady gospodarki  komunalnej</t>
  </si>
  <si>
    <t>Kultura fizyczna i sport</t>
  </si>
  <si>
    <t>Obiekty sportowe</t>
  </si>
  <si>
    <t>OGÓŁEM</t>
  </si>
  <si>
    <t>zł</t>
  </si>
  <si>
    <t xml:space="preserve">Plan wydatków </t>
  </si>
  <si>
    <t>Administracja publiczna</t>
  </si>
  <si>
    <t>Urzędy wojewódzkie</t>
  </si>
  <si>
    <t>Pomoc społeczna</t>
  </si>
  <si>
    <t>Świadczenia rodzinne,świadczenia z funduszu alimentacyjnego oraz składki na ubezpieczenia emerytalne i rentowe z ubezpieczenia społecznego</t>
  </si>
  <si>
    <t>Usługi opiekuńcze i specjalistyczne usługi opiekuńcze</t>
  </si>
  <si>
    <t>Plan dochodów w zł.</t>
  </si>
  <si>
    <t>2020</t>
  </si>
  <si>
    <t>Dotacje celowe otrzymane  z budżetu państwa na zadania bieżące realizowane przez gminę na podstawie porozumień z organami administracji rządowej</t>
  </si>
  <si>
    <t>5</t>
  </si>
  <si>
    <t>0690</t>
  </si>
  <si>
    <t>Wpływy z różnych opłat</t>
  </si>
  <si>
    <t>0980</t>
  </si>
  <si>
    <t>Wpływy z tytułu zwrotów wypłaconych świadczeń z funduszu alimentacyjnego</t>
  </si>
  <si>
    <t>0830</t>
  </si>
  <si>
    <t>Wpływy z usług</t>
  </si>
  <si>
    <t>Sołectwo</t>
  </si>
  <si>
    <t>Przedsięwzięcie</t>
  </si>
  <si>
    <t>Kwota w zł</t>
  </si>
  <si>
    <t>Mościska</t>
  </si>
  <si>
    <t>Gardawice</t>
  </si>
  <si>
    <t>Zazdrość</t>
  </si>
  <si>
    <t>Zgoń</t>
  </si>
  <si>
    <t>-spłata częściowa pożyczki zaciągniętej w Wojewódzkim Funduszu Ochrony Środowiska i Gospodarki Wodnej w Katowicach na realizacje programu Ograniczenia Niskiej Emisji</t>
  </si>
  <si>
    <t>-spłata częściowa kredytu na sfinansowanie termomodernizacji budynku Szkoły Podstawowej w Orzeszu-Jaśkowicach</t>
  </si>
  <si>
    <t>-spłata częściowa  kredytu na planowany deficyt w 2010r.</t>
  </si>
  <si>
    <t>podmiotom należącym i nienależącym do sektora finansów publicznych</t>
  </si>
  <si>
    <t>Treść</t>
  </si>
  <si>
    <t>Kwota dotacji w zł</t>
  </si>
  <si>
    <t>Jednostki SEKTORA FINANSÓW PUBLICZNYCH</t>
  </si>
  <si>
    <t>A.    DOTACJE NA WYDATKI BIEŻĄCE</t>
  </si>
  <si>
    <t>I.    Dotacje PODMIOTOWE</t>
  </si>
  <si>
    <t>1.</t>
  </si>
  <si>
    <t>Miejski Ośrodek Kultury</t>
  </si>
  <si>
    <t>2.</t>
  </si>
  <si>
    <t>Miejska Biblioteka Publiczna</t>
  </si>
  <si>
    <t>II.    Dotacje  PRZEDMIOTOWE</t>
  </si>
  <si>
    <t>ZGKiM  - dopłata do remontu, utrzymania i zarządzania  targowiskiem miejskim</t>
  </si>
  <si>
    <t>ZGKiM  - dopłata do remontu , utrzymania i zarządzania budynkami komunalnymi</t>
  </si>
  <si>
    <t>3.</t>
  </si>
  <si>
    <t>ZGKiM  - dopłata do remontu , utrzymania i zarządzania cmentarzem komunalnym</t>
  </si>
  <si>
    <t>4.</t>
  </si>
  <si>
    <t>ZGKiM  - dopłata do oczyszczania miasta</t>
  </si>
  <si>
    <t>5.</t>
  </si>
  <si>
    <t>ZGKiM  - dopłata do utrzymania zieleni miejskiej</t>
  </si>
  <si>
    <t>6.</t>
  </si>
  <si>
    <t xml:space="preserve">III.    Dotacje  CELOWE - POMOC FINANSOWA </t>
  </si>
  <si>
    <t>Powiat Mikołowski- na finansowanie kosztów etatu dyspozytora Centrum Powiadamiania Ratunkowego</t>
  </si>
  <si>
    <t>Województwo Śląskie na organizację publicznego transportu zbiorowego</t>
  </si>
  <si>
    <t>Powiat Mikołowski na finansowanie działań z zakresu ochrony zwierząt wolnożyjących</t>
  </si>
  <si>
    <t>IV.    Dotacje CELOWE przekazane na  PODSTAWIE POROZUMIEŃ (UMÓW)</t>
  </si>
  <si>
    <t>Gmina Tychy na organizację lokalnego transpotu zbiorowego</t>
  </si>
  <si>
    <t>Przyznane zgodnie z ustawą o systemie oświaty na dofinansowanie przedszkoli i oddziałów przedszkolnych</t>
  </si>
  <si>
    <t>Przyznane zgodnie z ustawą o systemie oświaty na pokrycie kosztów nauczania religii</t>
  </si>
  <si>
    <t>B.    DOTACJE NA WYDATKI MAJĄTKOWE</t>
  </si>
  <si>
    <t xml:space="preserve">I.   Dotacje  CELOWE - POMOC FINANSOWA </t>
  </si>
  <si>
    <t>ZGKiM - rozbudowa budynku OSP w Orzeszu-Jaśkowicach</t>
  </si>
  <si>
    <t>Jednostki SPOZA SEKTORA FINANSÓW PUBLICZNYCH</t>
  </si>
  <si>
    <t>Niepubliczne przedszkole w Orzeszu</t>
  </si>
  <si>
    <t xml:space="preserve">II.    Dotacje CELOWE </t>
  </si>
  <si>
    <t>Ochotnicze Straże Pożarne - zakup sprzętu , wyposażenia, umundurowania celem zabezpieczenia gotowości bojowej zgodnie z ustawą o ochronie przeciw pożarowej</t>
  </si>
  <si>
    <t>Przyznane zgodnie z ustawą o pożytku publicznym i wolontariacie  na zadania w zakresie przeciwdziałania uzaleznieniom i patologiom społecznym</t>
  </si>
  <si>
    <t>Przyznane zgodnie z ustawą o pożytku publicznym i wolontariacie  na zadania w zakresie ochrony i promocji zdrowia</t>
  </si>
  <si>
    <t>Przyznane zgodnie z ustawą o pożytku publicznym i wolontariacie  na zadania w zakresie kultury…</t>
  </si>
  <si>
    <t>Przyznane zgodnie z ustawą o  pożytku publicznym i  wolontariacie na wspieranie i upowszechnianie kultury fizycznej i sportu</t>
  </si>
  <si>
    <t>Dla mieszkańców Orzesza na modernizację źródła ciepła budynku w ramach programu ograniczenia niskiej emisji</t>
  </si>
  <si>
    <t>RAZEM DOTACJE</t>
  </si>
  <si>
    <t xml:space="preserve">Przyznane zgodnie z ustawą o pożytku publicznym i wolontariacie na działalność charytatywną </t>
  </si>
  <si>
    <t>Dla mieszkańców Orzesza na dofinansowanie budowy przyłączy do sieci kanalizacyjnej</t>
  </si>
  <si>
    <t>-kredyt</t>
  </si>
  <si>
    <t>-spłata częściowa  kredytu na spłatę zadłużenia w 2011r.</t>
  </si>
  <si>
    <t>-spłata częściowa  kredytu na planowany deficyt  i spłatę zadłużenia w 2012r.</t>
  </si>
  <si>
    <t>630</t>
  </si>
  <si>
    <t>63003</t>
  </si>
  <si>
    <t>Przyznane zgodnie z ustawą o pożytku publicznym i wolontariacie  na zadania w zakresie turystyki</t>
  </si>
  <si>
    <t xml:space="preserve">III.   Dotacje  POZOSTAŁE </t>
  </si>
  <si>
    <t>Przyznane zgodnie z ustawą o systemie oświaty na dofinansowanie innych form wychowaia przedszkolnego</t>
  </si>
  <si>
    <t>7.</t>
  </si>
  <si>
    <t xml:space="preserve">Dochody i wydatki  z zakresu zadań realizowanych na podstawie porozumienia z organami administracji rządowej w roku 2015                                                                                                                              </t>
  </si>
  <si>
    <t>Plan dochodów</t>
  </si>
  <si>
    <t>z tego: wydatki bieżące</t>
  </si>
  <si>
    <t>z tego wydatki jednostek budżetowych</t>
  </si>
  <si>
    <t>z tego: wynagrodzenia i składki od nich naliczane</t>
  </si>
  <si>
    <t>z tego: wydatki związane z realizacją ich statutowych zadań</t>
  </si>
  <si>
    <t>-spłata częściowa pożyczki zaciągniętej w Wojewódzkim Funduszu Ochrony Środowiska i Gospodarki Wodnej w Katowicach na budowę kanalizacji sanitarnejj etapXII zadanie 1</t>
  </si>
  <si>
    <t>Załącznik nr 3 do  projektu uchwały budżetowej na 2015r.</t>
  </si>
  <si>
    <t>Plan przychodów i rozchodów na 2015r.</t>
  </si>
  <si>
    <t>Załącznik  nr 4 do projektu  uchwały  budżetowej na 2015r.</t>
  </si>
  <si>
    <t>Dotacje udzielone w 2015r. z budżetu</t>
  </si>
  <si>
    <t>Plan przychodów i kosztów samorządowego zakładu budżetowego na 2015 rok</t>
  </si>
  <si>
    <t>Załącznik  nr 5 do projektu uchwały budżetowej na 2015r.</t>
  </si>
  <si>
    <t>Dochody budżetu państwa związane z realizacją zadań zleconych gminie w 2015r.</t>
  </si>
  <si>
    <t>Załącznik nr 9 do projektu uchwały budżetowej na 2015r.</t>
  </si>
  <si>
    <t>Plan wydatków Funduszu Sołeckiego na 2015r.</t>
  </si>
  <si>
    <t>Załącznik nr 10 do projektu uchwały budżetowej na 2015r.</t>
  </si>
  <si>
    <t xml:space="preserve">Powiat Mikołowski - utrzymanie i zarzadzanie siecią powstałą w ramach projektu SilesiaNet- budowa społeczeństwa informacyjnego w subregionie centralnym województwa  śląskiego:Powiat Mikołowski oraz Gminy Powiatu Mikołowskiego  </t>
  </si>
  <si>
    <t>Powiat Mikołowski- na dofinansowanie remontu ul. Jaśkowickiej w Orzeszu wraz z budową chodnika</t>
  </si>
  <si>
    <t>Powiat Mikołowski- na dofinansowanie utwardzenia pobocza przy ul.Pszczyńskiej</t>
  </si>
  <si>
    <t>Gmina Mikołów - utrzymanie i rozwój  zintegrowanego systemi zarządzania gminami   Powiatu Mikołowskiego  oraz Powiatem Mikołowskim w oparciu o system informacji o terenie (GIS)</t>
  </si>
  <si>
    <t>Ochotnicza Straż Pożarna Gardawice - dofinansowanie zakupu samochodu bojowego celem zabezpieczenia gotowości bojowej zgodnie z ustawą o ochronie przeciw pożarowej</t>
  </si>
  <si>
    <t>Królówka</t>
  </si>
  <si>
    <t>Woszczyce</t>
  </si>
  <si>
    <t>2.Zakup i zamontowanie dwóch urządzeń sportowo-rekreacyjnych do siłowni zewnętrznej wraz z opracownaiem niezbędnej dokumentacji</t>
  </si>
  <si>
    <t>Zawiść</t>
  </si>
  <si>
    <t>Załącznik  nr 8 do projektu uchwały budżetowej na 2015r.</t>
  </si>
  <si>
    <t>Wykonanie prac remontowych boiska szkolnego z trawy naturalnej przy Szkole Podstawowej nr 8 w Mościskach -odtworzenie nawierzchni boiska</t>
  </si>
  <si>
    <t xml:space="preserve">1.Wymiana i montaż ogrodzenia placu zabaw i boiska sportowego przy ul.Piaskowej dł. 80mb </t>
  </si>
  <si>
    <t>Wykonanie i montaż części ogrodzenia Szkoły Podstawowej            nr 6 w Zawiści</t>
  </si>
  <si>
    <t>Prace wstępne oraz przygotowanie infrastruktury boiska szkolnego Szkoły Podstawowej nr 9 w Zgoniu</t>
  </si>
  <si>
    <t>ZGKiM  - dopłata do remontu , utrzymania i zarządzania obiektami sportowo-rekreacyjnymi</t>
  </si>
  <si>
    <t>ZGKiM – kompleksowe uporządkowanie gospodarki ściekowej w Gminie Orzesze</t>
  </si>
  <si>
    <t>ZGKiM – budowa kanalizacji sanitarnej w Orzeszu  etap XII  - ul.Chopina , Waryńskiego , Pasieki , Łąkowa, Wiosny Ludów, Mikołowska, 1 000-lecia- zadanie 2</t>
  </si>
  <si>
    <t>I.    Dotacje  CELOWE na DOFINANSOWANIE INWESTYCJI dla SAMORZĄDOWEGO ZAKŁADU BUDŻETOWEGO</t>
  </si>
  <si>
    <t>Koszty</t>
  </si>
  <si>
    <t>Stan środków obrotowych na 01.01.2015</t>
  </si>
  <si>
    <t>Stan środków obrotowych na 31.12.2015</t>
  </si>
  <si>
    <t>ZGKiM – zakup samochodu do czyszczenia kanalizacji typu WUKO</t>
  </si>
  <si>
    <t xml:space="preserve">Remont obiektów na boisku w Gardawicach w zakresie:                 remontu wjazdu i bramy wjazdowej, wymianydrzwi wejściowych oraz odnowienie elewacji, remont piwnicy-kafelkowanie </t>
  </si>
  <si>
    <t>Remont nawierzchni części ulicy Czarnieckiego w Królówce</t>
  </si>
  <si>
    <t>1.Remont nawierzchni ( utwardzenie) ulicy Krętej na powierzchni  ok. 305m2</t>
  </si>
  <si>
    <t>2.Remont  ulicy Jeziorskiej na powierzchni ok. 30m2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</si>
</sst>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3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6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11"/>
      <name val="Czcionka tekstu podstawowego"/>
      <family val="2"/>
    </font>
    <font>
      <sz val="5"/>
      <name val="Times New Roman"/>
      <family val="1"/>
    </font>
    <font>
      <b/>
      <u val="single"/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Times New Roman"/>
      <family val="1"/>
    </font>
    <font>
      <sz val="9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  <font>
      <sz val="9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/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>
        <color indexed="8"/>
      </left>
      <right style="hair"/>
      <top style="hair"/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55" fillId="27" borderId="1" applyNumberFormat="0" applyAlignment="0" applyProtection="0"/>
    <xf numFmtId="9" fontId="1" fillId="0" borderId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0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51" applyFont="1" applyAlignment="1">
      <alignment horizontal="center" vertical="center" wrapText="1"/>
      <protection/>
    </xf>
    <xf numFmtId="0" fontId="2" fillId="0" borderId="0" xfId="51" applyFont="1" applyAlignment="1">
      <alignment vertical="center" wrapText="1"/>
      <protection/>
    </xf>
    <xf numFmtId="0" fontId="7" fillId="0" borderId="0" xfId="51" applyFont="1" applyAlignment="1">
      <alignment vertical="center" wrapText="1"/>
      <protection/>
    </xf>
    <xf numFmtId="3" fontId="2" fillId="0" borderId="0" xfId="51" applyNumberFormat="1" applyFont="1" applyAlignment="1">
      <alignment vertical="center" wrapText="1"/>
      <protection/>
    </xf>
    <xf numFmtId="4" fontId="2" fillId="0" borderId="0" xfId="51" applyNumberFormat="1" applyFont="1" applyAlignment="1">
      <alignment vertical="center" wrapText="1"/>
      <protection/>
    </xf>
    <xf numFmtId="0" fontId="3" fillId="0" borderId="0" xfId="51" applyFont="1" applyAlignment="1">
      <alignment vertical="center" wrapText="1"/>
      <protection/>
    </xf>
    <xf numFmtId="0" fontId="1" fillId="0" borderId="0" xfId="51">
      <alignment/>
      <protection/>
    </xf>
    <xf numFmtId="0" fontId="10" fillId="0" borderId="0" xfId="51" applyFont="1" applyAlignment="1">
      <alignment/>
      <protection/>
    </xf>
    <xf numFmtId="0" fontId="2" fillId="0" borderId="0" xfId="53" applyFont="1" applyBorder="1" applyAlignment="1">
      <alignment horizontal="right" vertical="top" wrapText="1"/>
      <protection/>
    </xf>
    <xf numFmtId="0" fontId="2" fillId="0" borderId="0" xfId="53" applyFont="1" applyBorder="1" applyAlignment="1">
      <alignment vertical="top" wrapText="1"/>
      <protection/>
    </xf>
    <xf numFmtId="0" fontId="1" fillId="0" borderId="0" xfId="51" applyAlignment="1">
      <alignment wrapText="1"/>
      <protection/>
    </xf>
    <xf numFmtId="0" fontId="2" fillId="0" borderId="10" xfId="51" applyFont="1" applyBorder="1" applyAlignment="1">
      <alignment horizontal="center" vertical="center" wrapText="1"/>
      <protection/>
    </xf>
    <xf numFmtId="0" fontId="14" fillId="0" borderId="0" xfId="51" applyFont="1" applyAlignment="1">
      <alignment vertical="center"/>
      <protection/>
    </xf>
    <xf numFmtId="0" fontId="1" fillId="0" borderId="0" xfId="51" applyAlignment="1">
      <alignment vertical="center"/>
      <protection/>
    </xf>
    <xf numFmtId="3" fontId="1" fillId="0" borderId="0" xfId="51" applyNumberFormat="1" applyFont="1">
      <alignment/>
      <protection/>
    </xf>
    <xf numFmtId="0" fontId="2" fillId="0" borderId="0" xfId="60" applyFont="1">
      <alignment/>
      <protection/>
    </xf>
    <xf numFmtId="0" fontId="2" fillId="0" borderId="0" xfId="60" applyFont="1" applyFill="1" applyAlignment="1">
      <alignment horizontal="center"/>
      <protection/>
    </xf>
    <xf numFmtId="0" fontId="2" fillId="0" borderId="0" xfId="60" applyFont="1" applyFill="1">
      <alignment/>
      <protection/>
    </xf>
    <xf numFmtId="3" fontId="2" fillId="0" borderId="0" xfId="60" applyNumberFormat="1" applyFont="1">
      <alignment/>
      <protection/>
    </xf>
    <xf numFmtId="3" fontId="9" fillId="0" borderId="10" xfId="60" applyNumberFormat="1" applyFont="1" applyBorder="1" applyAlignment="1">
      <alignment horizontal="center" vertical="center" wrapText="1"/>
      <protection/>
    </xf>
    <xf numFmtId="0" fontId="12" fillId="0" borderId="10" xfId="60" applyFont="1" applyFill="1" applyBorder="1" applyAlignment="1">
      <alignment horizontal="center" vertical="center"/>
      <protection/>
    </xf>
    <xf numFmtId="0" fontId="2" fillId="33" borderId="0" xfId="60" applyFont="1" applyFill="1" applyAlignment="1">
      <alignment vertical="center"/>
      <protection/>
    </xf>
    <xf numFmtId="0" fontId="13" fillId="0" borderId="11" xfId="60" applyFont="1" applyFill="1" applyBorder="1" applyAlignment="1">
      <alignment horizontal="center" vertical="center"/>
      <protection/>
    </xf>
    <xf numFmtId="0" fontId="13" fillId="0" borderId="12" xfId="60" applyFont="1" applyFill="1" applyBorder="1" applyAlignment="1">
      <alignment horizontal="center" vertical="center"/>
      <protection/>
    </xf>
    <xf numFmtId="0" fontId="13" fillId="0" borderId="13" xfId="60" applyFont="1" applyFill="1" applyBorder="1" applyAlignment="1">
      <alignment vertical="center" wrapText="1"/>
      <protection/>
    </xf>
    <xf numFmtId="0" fontId="2" fillId="0" borderId="0" xfId="60" applyFont="1" applyAlignment="1">
      <alignment vertical="center"/>
      <protection/>
    </xf>
    <xf numFmtId="0" fontId="13" fillId="0" borderId="13" xfId="60" applyFont="1" applyFill="1" applyBorder="1" applyAlignment="1">
      <alignment horizontal="left" vertical="center"/>
      <protection/>
    </xf>
    <xf numFmtId="0" fontId="12" fillId="0" borderId="0" xfId="60" applyFont="1" applyAlignment="1">
      <alignment vertical="center"/>
      <protection/>
    </xf>
    <xf numFmtId="0" fontId="13" fillId="33" borderId="0" xfId="60" applyFont="1" applyFill="1" applyAlignment="1">
      <alignment vertical="center"/>
      <protection/>
    </xf>
    <xf numFmtId="0" fontId="16" fillId="0" borderId="0" xfId="0" applyFont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0" fontId="16" fillId="33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vertical="center"/>
    </xf>
    <xf numFmtId="4" fontId="13" fillId="0" borderId="10" xfId="0" applyNumberFormat="1" applyFont="1" applyBorder="1" applyAlignment="1">
      <alignment vertical="center"/>
    </xf>
    <xf numFmtId="0" fontId="18" fillId="0" borderId="0" xfId="0" applyFont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19" fillId="0" borderId="10" xfId="0" applyNumberFormat="1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justify" vertical="center"/>
    </xf>
    <xf numFmtId="0" fontId="16" fillId="0" borderId="11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9" fillId="33" borderId="13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16" fillId="33" borderId="11" xfId="0" applyFont="1" applyFill="1" applyBorder="1" applyAlignment="1">
      <alignment vertical="center"/>
    </xf>
    <xf numFmtId="0" fontId="16" fillId="33" borderId="12" xfId="0" applyFont="1" applyFill="1" applyBorder="1" applyAlignment="1">
      <alignment horizontal="center" vertical="center"/>
    </xf>
    <xf numFmtId="0" fontId="3" fillId="0" borderId="0" xfId="51" applyFont="1" applyBorder="1" applyAlignment="1">
      <alignment horizontal="center" vertical="center" wrapText="1"/>
      <protection/>
    </xf>
    <xf numFmtId="0" fontId="10" fillId="0" borderId="10" xfId="60" applyFont="1" applyFill="1" applyBorder="1" applyAlignment="1">
      <alignment horizontal="center" vertical="center"/>
      <protection/>
    </xf>
    <xf numFmtId="3" fontId="10" fillId="0" borderId="10" xfId="60" applyNumberFormat="1" applyFont="1" applyBorder="1" applyAlignment="1">
      <alignment horizontal="center" vertical="center" wrapText="1"/>
      <protection/>
    </xf>
    <xf numFmtId="0" fontId="5" fillId="33" borderId="11" xfId="60" applyFont="1" applyFill="1" applyBorder="1" applyAlignment="1">
      <alignment horizontal="center" vertical="center"/>
      <protection/>
    </xf>
    <xf numFmtId="0" fontId="5" fillId="33" borderId="12" xfId="60" applyFont="1" applyFill="1" applyBorder="1" applyAlignment="1">
      <alignment horizontal="center" vertical="center"/>
      <protection/>
    </xf>
    <xf numFmtId="0" fontId="5" fillId="33" borderId="13" xfId="60" applyFont="1" applyFill="1" applyBorder="1" applyAlignment="1">
      <alignment vertical="center"/>
      <protection/>
    </xf>
    <xf numFmtId="3" fontId="5" fillId="33" borderId="10" xfId="60" applyNumberFormat="1" applyFont="1" applyFill="1" applyBorder="1" applyAlignment="1">
      <alignment horizontal="center" vertical="center"/>
      <protection/>
    </xf>
    <xf numFmtId="0" fontId="21" fillId="33" borderId="14" xfId="60" applyFont="1" applyFill="1" applyBorder="1" applyAlignment="1">
      <alignment horizontal="center" vertical="center"/>
      <protection/>
    </xf>
    <xf numFmtId="0" fontId="21" fillId="33" borderId="11" xfId="60" applyFont="1" applyFill="1" applyBorder="1" applyAlignment="1">
      <alignment horizontal="center" vertical="center"/>
      <protection/>
    </xf>
    <xf numFmtId="0" fontId="21" fillId="33" borderId="12" xfId="60" applyFont="1" applyFill="1" applyBorder="1" applyAlignment="1">
      <alignment horizontal="center" vertical="center"/>
      <protection/>
    </xf>
    <xf numFmtId="0" fontId="21" fillId="33" borderId="13" xfId="60" applyFont="1" applyFill="1" applyBorder="1" applyAlignment="1">
      <alignment vertical="center"/>
      <protection/>
    </xf>
    <xf numFmtId="3" fontId="21" fillId="33" borderId="10" xfId="60" applyNumberFormat="1" applyFont="1" applyFill="1" applyBorder="1" applyAlignment="1">
      <alignment horizontal="center" vertical="center"/>
      <protection/>
    </xf>
    <xf numFmtId="0" fontId="10" fillId="0" borderId="14" xfId="60" applyFont="1" applyFill="1" applyBorder="1" applyAlignment="1">
      <alignment horizontal="center" vertical="center"/>
      <protection/>
    </xf>
    <xf numFmtId="0" fontId="10" fillId="0" borderId="0" xfId="60" applyFont="1" applyFill="1" applyBorder="1" applyAlignment="1">
      <alignment horizontal="center" vertical="center"/>
      <protection/>
    </xf>
    <xf numFmtId="49" fontId="10" fillId="0" borderId="10" xfId="60" applyNumberFormat="1" applyFont="1" applyFill="1" applyBorder="1" applyAlignment="1">
      <alignment horizontal="center" vertical="center"/>
      <protection/>
    </xf>
    <xf numFmtId="0" fontId="10" fillId="0" borderId="10" xfId="60" applyFont="1" applyFill="1" applyBorder="1" applyAlignment="1">
      <alignment vertical="center" wrapText="1"/>
      <protection/>
    </xf>
    <xf numFmtId="3" fontId="10" fillId="0" borderId="10" xfId="60" applyNumberFormat="1" applyFont="1" applyBorder="1" applyAlignment="1">
      <alignment horizontal="center" vertical="center"/>
      <protection/>
    </xf>
    <xf numFmtId="3" fontId="10" fillId="33" borderId="10" xfId="60" applyNumberFormat="1" applyFont="1" applyFill="1" applyBorder="1" applyAlignment="1">
      <alignment horizontal="center" vertical="center"/>
      <protection/>
    </xf>
    <xf numFmtId="0" fontId="5" fillId="33" borderId="13" xfId="60" applyFont="1" applyFill="1" applyBorder="1" applyAlignment="1">
      <alignment horizontal="center" vertical="center"/>
      <protection/>
    </xf>
    <xf numFmtId="0" fontId="7" fillId="0" borderId="0" xfId="51" applyFont="1" applyBorder="1" applyAlignment="1">
      <alignment horizontal="right" vertical="center" wrapText="1"/>
      <protection/>
    </xf>
    <xf numFmtId="4" fontId="2" fillId="0" borderId="15" xfId="51" applyNumberFormat="1" applyFont="1" applyBorder="1" applyAlignment="1">
      <alignment vertical="center" wrapText="1"/>
      <protection/>
    </xf>
    <xf numFmtId="4" fontId="8" fillId="0" borderId="0" xfId="51" applyNumberFormat="1" applyFont="1" applyAlignment="1">
      <alignment vertical="center" wrapText="1"/>
      <protection/>
    </xf>
    <xf numFmtId="0" fontId="4" fillId="0" borderId="10" xfId="51" applyFont="1" applyBorder="1" applyAlignment="1">
      <alignment horizontal="center" vertical="center" wrapText="1"/>
      <protection/>
    </xf>
    <xf numFmtId="0" fontId="5" fillId="0" borderId="10" xfId="51" applyFont="1" applyBorder="1" applyAlignment="1">
      <alignment horizontal="center" vertical="center" wrapText="1"/>
      <protection/>
    </xf>
    <xf numFmtId="0" fontId="4" fillId="0" borderId="10" xfId="51" applyFont="1" applyBorder="1" applyAlignment="1">
      <alignment vertical="center" wrapText="1"/>
      <protection/>
    </xf>
    <xf numFmtId="4" fontId="5" fillId="0" borderId="10" xfId="51" applyNumberFormat="1" applyFont="1" applyBorder="1" applyAlignment="1">
      <alignment vertical="center" wrapText="1"/>
      <protection/>
    </xf>
    <xf numFmtId="0" fontId="6" fillId="0" borderId="10" xfId="51" applyFont="1" applyBorder="1" applyAlignment="1" quotePrefix="1">
      <alignment vertical="center" wrapText="1"/>
      <protection/>
    </xf>
    <xf numFmtId="4" fontId="2" fillId="0" borderId="10" xfId="51" applyNumberFormat="1" applyFont="1" applyBorder="1" applyAlignment="1">
      <alignment vertical="center" wrapText="1"/>
      <protection/>
    </xf>
    <xf numFmtId="0" fontId="2" fillId="0" borderId="10" xfId="59" applyFont="1" applyFill="1" applyBorder="1" applyAlignment="1" quotePrefix="1">
      <alignment wrapText="1"/>
      <protection/>
    </xf>
    <xf numFmtId="4" fontId="2" fillId="0" borderId="10" xfId="59" applyNumberFormat="1" applyFont="1" applyBorder="1" applyAlignment="1">
      <alignment vertical="center"/>
      <protection/>
    </xf>
    <xf numFmtId="0" fontId="2" fillId="0" borderId="10" xfId="59" applyFont="1" applyFill="1" applyBorder="1" applyAlignment="1" quotePrefix="1">
      <alignment vertical="center" wrapText="1"/>
      <protection/>
    </xf>
    <xf numFmtId="0" fontId="2" fillId="0" borderId="10" xfId="59" applyFont="1" applyFill="1" applyBorder="1" applyAlignment="1" quotePrefix="1">
      <alignment vertical="center"/>
      <protection/>
    </xf>
    <xf numFmtId="0" fontId="5" fillId="0" borderId="13" xfId="51" applyFont="1" applyBorder="1" applyAlignment="1">
      <alignment horizontal="center" vertical="center" wrapText="1"/>
      <protection/>
    </xf>
    <xf numFmtId="0" fontId="5" fillId="0" borderId="16" xfId="51" applyFont="1" applyBorder="1" applyAlignment="1">
      <alignment horizontal="center" vertical="center" wrapText="1"/>
      <protection/>
    </xf>
    <xf numFmtId="0" fontId="8" fillId="0" borderId="17" xfId="51" applyFont="1" applyBorder="1" applyAlignment="1">
      <alignment horizontal="center" vertical="center" wrapText="1"/>
      <protection/>
    </xf>
    <xf numFmtId="0" fontId="2" fillId="0" borderId="17" xfId="51" applyFont="1" applyBorder="1" applyAlignment="1">
      <alignment horizontal="center" vertical="top" wrapText="1"/>
      <protection/>
    </xf>
    <xf numFmtId="0" fontId="13" fillId="0" borderId="17" xfId="51" applyFont="1" applyBorder="1" applyAlignment="1">
      <alignment vertical="center" wrapText="1"/>
      <protection/>
    </xf>
    <xf numFmtId="3" fontId="13" fillId="0" borderId="17" xfId="51" applyNumberFormat="1" applyFont="1" applyBorder="1" applyAlignment="1">
      <alignment horizontal="right" vertical="center" wrapText="1"/>
      <protection/>
    </xf>
    <xf numFmtId="0" fontId="2" fillId="0" borderId="18" xfId="51" applyFont="1" applyBorder="1" applyAlignment="1">
      <alignment vertical="center" wrapText="1"/>
      <protection/>
    </xf>
    <xf numFmtId="3" fontId="2" fillId="0" borderId="18" xfId="51" applyNumberFormat="1" applyFont="1" applyBorder="1" applyAlignment="1">
      <alignment horizontal="right" vertical="center" wrapText="1"/>
      <protection/>
    </xf>
    <xf numFmtId="0" fontId="13" fillId="0" borderId="19" xfId="51" applyFont="1" applyBorder="1" applyAlignment="1">
      <alignment vertical="center" wrapText="1"/>
      <protection/>
    </xf>
    <xf numFmtId="3" fontId="13" fillId="0" borderId="19" xfId="51" applyNumberFormat="1" applyFont="1" applyBorder="1" applyAlignment="1">
      <alignment horizontal="right" vertical="center" wrapText="1"/>
      <protection/>
    </xf>
    <xf numFmtId="0" fontId="2" fillId="0" borderId="20" xfId="51" applyFont="1" applyBorder="1" applyAlignment="1">
      <alignment vertical="center" wrapText="1"/>
      <protection/>
    </xf>
    <xf numFmtId="3" fontId="2" fillId="0" borderId="20" xfId="51" applyNumberFormat="1" applyFont="1" applyBorder="1" applyAlignment="1">
      <alignment horizontal="right" vertical="center" wrapText="1"/>
      <protection/>
    </xf>
    <xf numFmtId="0" fontId="8" fillId="0" borderId="17" xfId="51" applyFont="1" applyBorder="1" applyAlignment="1">
      <alignment vertical="center" wrapText="1"/>
      <protection/>
    </xf>
    <xf numFmtId="3" fontId="1" fillId="0" borderId="0" xfId="51" applyNumberFormat="1">
      <alignment/>
      <protection/>
    </xf>
    <xf numFmtId="0" fontId="2" fillId="0" borderId="0" xfId="51" applyFont="1" applyFill="1" applyAlignment="1">
      <alignment horizontal="center" vertical="center"/>
      <protection/>
    </xf>
    <xf numFmtId="0" fontId="2" fillId="0" borderId="0" xfId="51" applyFont="1" applyFill="1" applyAlignment="1">
      <alignment vertical="center"/>
      <protection/>
    </xf>
    <xf numFmtId="0" fontId="2" fillId="0" borderId="0" xfId="51" applyFont="1" applyFill="1" applyBorder="1" applyAlignment="1">
      <alignment vertical="center"/>
      <protection/>
    </xf>
    <xf numFmtId="0" fontId="2" fillId="0" borderId="10" xfId="51" applyFont="1" applyFill="1" applyBorder="1" applyAlignment="1">
      <alignment horizontal="center" vertical="center"/>
      <protection/>
    </xf>
    <xf numFmtId="3" fontId="2" fillId="0" borderId="10" xfId="51" applyNumberFormat="1" applyFont="1" applyFill="1" applyBorder="1" applyAlignment="1">
      <alignment horizontal="center" vertical="center" wrapText="1"/>
      <protection/>
    </xf>
    <xf numFmtId="0" fontId="24" fillId="0" borderId="10" xfId="51" applyFont="1" applyFill="1" applyBorder="1" applyAlignment="1">
      <alignment horizontal="center" vertical="center"/>
      <protection/>
    </xf>
    <xf numFmtId="3" fontId="24" fillId="0" borderId="10" xfId="51" applyNumberFormat="1" applyFont="1" applyFill="1" applyBorder="1" applyAlignment="1">
      <alignment horizontal="center" vertical="center" wrapText="1"/>
      <protection/>
    </xf>
    <xf numFmtId="0" fontId="24" fillId="0" borderId="0" xfId="51" applyFont="1" applyFill="1" applyAlignment="1">
      <alignment horizontal="center" vertical="center"/>
      <protection/>
    </xf>
    <xf numFmtId="0" fontId="10" fillId="0" borderId="0" xfId="51" applyFont="1" applyFill="1" applyAlignment="1">
      <alignment vertical="center"/>
      <protection/>
    </xf>
    <xf numFmtId="0" fontId="8" fillId="0" borderId="0" xfId="51" applyFont="1" applyFill="1" applyAlignment="1">
      <alignment vertical="center"/>
      <protection/>
    </xf>
    <xf numFmtId="49" fontId="22" fillId="0" borderId="10" xfId="51" applyNumberFormat="1" applyFont="1" applyFill="1" applyBorder="1" applyAlignment="1">
      <alignment horizontal="center" vertical="center"/>
      <protection/>
    </xf>
    <xf numFmtId="0" fontId="2" fillId="0" borderId="10" xfId="51" applyFont="1" applyFill="1" applyBorder="1" applyAlignment="1">
      <alignment vertical="center" wrapText="1"/>
      <protection/>
    </xf>
    <xf numFmtId="0" fontId="2" fillId="0" borderId="10" xfId="51" applyFont="1" applyFill="1" applyBorder="1" applyAlignment="1">
      <alignment wrapText="1"/>
      <protection/>
    </xf>
    <xf numFmtId="3" fontId="10" fillId="0" borderId="0" xfId="51" applyNumberFormat="1" applyFont="1" applyFill="1" applyAlignment="1">
      <alignment vertical="center"/>
      <protection/>
    </xf>
    <xf numFmtId="3" fontId="2" fillId="0" borderId="0" xfId="51" applyNumberFormat="1" applyFont="1" applyFill="1" applyAlignment="1">
      <alignment vertical="center"/>
      <protection/>
    </xf>
    <xf numFmtId="4" fontId="2" fillId="0" borderId="0" xfId="51" applyNumberFormat="1" applyFont="1" applyFill="1" applyAlignment="1">
      <alignment vertical="center"/>
      <protection/>
    </xf>
    <xf numFmtId="0" fontId="5" fillId="0" borderId="0" xfId="51" applyFont="1" applyFill="1" applyAlignment="1">
      <alignment vertical="center"/>
      <protection/>
    </xf>
    <xf numFmtId="3" fontId="61" fillId="0" borderId="0" xfId="51" applyNumberFormat="1" applyFont="1" applyFill="1" applyAlignment="1">
      <alignment horizontal="center" vertical="center"/>
      <protection/>
    </xf>
    <xf numFmtId="49" fontId="2" fillId="0" borderId="10" xfId="51" applyNumberFormat="1" applyFont="1" applyFill="1" applyBorder="1" applyAlignment="1">
      <alignment horizontal="center" vertical="center"/>
      <protection/>
    </xf>
    <xf numFmtId="0" fontId="2" fillId="0" borderId="10" xfId="51" applyFont="1" applyFill="1" applyBorder="1" applyAlignment="1" quotePrefix="1">
      <alignment wrapText="1"/>
      <protection/>
    </xf>
    <xf numFmtId="3" fontId="8" fillId="0" borderId="17" xfId="51" applyNumberFormat="1" applyFont="1" applyBorder="1" applyAlignment="1">
      <alignment horizontal="right" vertical="center" wrapText="1"/>
      <protection/>
    </xf>
    <xf numFmtId="4" fontId="25" fillId="0" borderId="13" xfId="51" applyNumberFormat="1" applyFont="1" applyFill="1" applyBorder="1" applyAlignment="1">
      <alignment horizontal="right" vertical="center" wrapText="1"/>
      <protection/>
    </xf>
    <xf numFmtId="4" fontId="5" fillId="0" borderId="13" xfId="51" applyNumberFormat="1" applyFont="1" applyFill="1" applyBorder="1" applyAlignment="1">
      <alignment horizontal="right" vertical="center" wrapText="1"/>
      <protection/>
    </xf>
    <xf numFmtId="4" fontId="8" fillId="0" borderId="10" xfId="51" applyNumberFormat="1" applyFont="1" applyFill="1" applyBorder="1" applyAlignment="1">
      <alignment horizontal="right" vertical="center"/>
      <protection/>
    </xf>
    <xf numFmtId="4" fontId="2" fillId="0" borderId="10" xfId="51" applyNumberFormat="1" applyFont="1" applyFill="1" applyBorder="1" applyAlignment="1">
      <alignment horizontal="right" vertical="center"/>
      <protection/>
    </xf>
    <xf numFmtId="4" fontId="5" fillId="0" borderId="13" xfId="51" applyNumberFormat="1" applyFont="1" applyFill="1" applyBorder="1" applyAlignment="1">
      <alignment horizontal="right" vertical="center"/>
      <protection/>
    </xf>
    <xf numFmtId="4" fontId="25" fillId="0" borderId="10" xfId="51" applyNumberFormat="1" applyFont="1" applyFill="1" applyBorder="1" applyAlignment="1">
      <alignment horizontal="right" vertical="center" wrapText="1"/>
      <protection/>
    </xf>
    <xf numFmtId="3" fontId="12" fillId="0" borderId="10" xfId="60" applyNumberFormat="1" applyFont="1" applyFill="1" applyBorder="1" applyAlignment="1">
      <alignment horizontal="center" vertical="center"/>
      <protection/>
    </xf>
    <xf numFmtId="3" fontId="8" fillId="33" borderId="10" xfId="60" applyNumberFormat="1" applyFont="1" applyFill="1" applyBorder="1" applyAlignment="1">
      <alignment horizontal="center" vertical="center"/>
      <protection/>
    </xf>
    <xf numFmtId="3" fontId="13" fillId="0" borderId="10" xfId="60" applyNumberFormat="1" applyFont="1" applyBorder="1" applyAlignment="1">
      <alignment horizontal="center" vertical="center"/>
      <protection/>
    </xf>
    <xf numFmtId="3" fontId="2" fillId="0" borderId="10" xfId="60" applyNumberFormat="1" applyFont="1" applyBorder="1" applyAlignment="1">
      <alignment horizontal="center" vertical="center"/>
      <protection/>
    </xf>
    <xf numFmtId="0" fontId="2" fillId="0" borderId="21" xfId="51" applyFont="1" applyBorder="1" applyAlignment="1">
      <alignment horizontal="center" vertical="center" wrapText="1"/>
      <protection/>
    </xf>
    <xf numFmtId="0" fontId="2" fillId="0" borderId="22" xfId="51" applyFont="1" applyBorder="1" applyAlignment="1">
      <alignment horizontal="center" vertical="center" wrapText="1"/>
      <protection/>
    </xf>
    <xf numFmtId="0" fontId="2" fillId="0" borderId="23" xfId="51" applyFont="1" applyBorder="1" applyAlignment="1">
      <alignment horizontal="center" vertical="center" wrapText="1"/>
      <protection/>
    </xf>
    <xf numFmtId="0" fontId="2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center" vertical="center"/>
    </xf>
    <xf numFmtId="3" fontId="12" fillId="0" borderId="25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4" fontId="2" fillId="0" borderId="27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 wrapText="1"/>
    </xf>
    <xf numFmtId="4" fontId="2" fillId="0" borderId="30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vertical="center"/>
    </xf>
    <xf numFmtId="0" fontId="2" fillId="0" borderId="0" xfId="51" applyFont="1" applyFill="1" applyAlignment="1">
      <alignment horizontal="center" vertical="top"/>
      <protection/>
    </xf>
    <xf numFmtId="0" fontId="23" fillId="0" borderId="0" xfId="0" applyFont="1" applyFill="1" applyAlignment="1">
      <alignment horizontal="center" vertical="top" wrapText="1"/>
    </xf>
    <xf numFmtId="0" fontId="2" fillId="0" borderId="0" xfId="57" applyFont="1" applyFill="1" applyAlignment="1">
      <alignment vertical="top" wrapText="1"/>
      <protection/>
    </xf>
    <xf numFmtId="0" fontId="2" fillId="0" borderId="0" xfId="51" applyFont="1" applyFill="1" applyAlignment="1">
      <alignment vertical="top"/>
      <protection/>
    </xf>
    <xf numFmtId="0" fontId="3" fillId="0" borderId="0" xfId="51" applyFont="1" applyBorder="1" applyAlignment="1">
      <alignment horizontal="center" vertical="center" wrapText="1"/>
      <protection/>
    </xf>
    <xf numFmtId="3" fontId="22" fillId="0" borderId="0" xfId="60" applyNumberFormat="1" applyFont="1" applyBorder="1" applyAlignment="1">
      <alignment horizontal="right" vertical="top" wrapText="1"/>
      <protection/>
    </xf>
    <xf numFmtId="0" fontId="8" fillId="0" borderId="10" xfId="51" applyFont="1" applyFill="1" applyBorder="1" applyAlignment="1">
      <alignment horizontal="center" vertical="center"/>
      <protection/>
    </xf>
    <xf numFmtId="49" fontId="5" fillId="0" borderId="11" xfId="51" applyNumberFormat="1" applyFont="1" applyFill="1" applyBorder="1" applyAlignment="1">
      <alignment horizontal="center" vertical="center"/>
      <protection/>
    </xf>
    <xf numFmtId="0" fontId="22" fillId="0" borderId="0" xfId="51" applyFont="1" applyFill="1" applyBorder="1" applyAlignment="1">
      <alignment horizontal="right" vertical="top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5" fillId="0" borderId="11" xfId="51" applyFont="1" applyFill="1" applyBorder="1" applyAlignment="1">
      <alignment horizontal="center" vertical="center"/>
      <protection/>
    </xf>
    <xf numFmtId="49" fontId="8" fillId="0" borderId="10" xfId="51" applyNumberFormat="1" applyFont="1" applyFill="1" applyBorder="1" applyAlignment="1">
      <alignment horizontal="center" vertical="center"/>
      <protection/>
    </xf>
    <xf numFmtId="0" fontId="25" fillId="0" borderId="10" xfId="51" applyFont="1" applyFill="1" applyBorder="1" applyAlignment="1">
      <alignment horizontal="center" vertical="center"/>
      <protection/>
    </xf>
    <xf numFmtId="49" fontId="8" fillId="0" borderId="10" xfId="51" applyNumberFormat="1" applyFont="1" applyFill="1" applyBorder="1" applyAlignment="1">
      <alignment horizontal="center" vertical="center" wrapText="1"/>
      <protection/>
    </xf>
    <xf numFmtId="0" fontId="9" fillId="0" borderId="0" xfId="51" applyFont="1" applyBorder="1" applyAlignment="1">
      <alignment horizontal="right" wrapText="1"/>
      <protection/>
    </xf>
    <xf numFmtId="0" fontId="22" fillId="0" borderId="0" xfId="51" applyFont="1" applyBorder="1" applyAlignment="1">
      <alignment horizontal="right" wrapText="1"/>
      <protection/>
    </xf>
    <xf numFmtId="0" fontId="62" fillId="0" borderId="0" xfId="59" applyFont="1" applyAlignment="1">
      <alignment horizontal="right" wrapText="1"/>
      <protection/>
    </xf>
    <xf numFmtId="0" fontId="11" fillId="0" borderId="0" xfId="51" applyFont="1" applyAlignment="1">
      <alignment horizontal="center" wrapText="1"/>
      <protection/>
    </xf>
    <xf numFmtId="0" fontId="3" fillId="0" borderId="0" xfId="51" applyFont="1" applyAlignment="1">
      <alignment wrapText="1"/>
      <protection/>
    </xf>
    <xf numFmtId="0" fontId="1" fillId="0" borderId="0" xfId="51" applyAlignment="1">
      <alignment wrapText="1"/>
      <protection/>
    </xf>
    <xf numFmtId="0" fontId="11" fillId="0" borderId="31" xfId="51" applyFont="1" applyBorder="1" applyAlignment="1">
      <alignment horizontal="right" wrapText="1"/>
      <protection/>
    </xf>
    <xf numFmtId="0" fontId="1" fillId="0" borderId="31" xfId="51" applyBorder="1" applyAlignment="1">
      <alignment horizontal="right" wrapText="1"/>
      <protection/>
    </xf>
    <xf numFmtId="0" fontId="3" fillId="0" borderId="32" xfId="60" applyFont="1" applyFill="1" applyBorder="1" applyAlignment="1">
      <alignment horizontal="center" vertical="center" wrapText="1"/>
      <protection/>
    </xf>
    <xf numFmtId="3" fontId="9" fillId="0" borderId="0" xfId="60" applyNumberFormat="1" applyFont="1" applyBorder="1" applyAlignment="1">
      <alignment horizontal="right" vertical="top" wrapText="1"/>
      <protection/>
    </xf>
    <xf numFmtId="0" fontId="15" fillId="0" borderId="0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" fillId="0" borderId="0" xfId="51" applyFont="1" applyBorder="1" applyAlignment="1">
      <alignment horizontal="right" wrapText="1"/>
      <protection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 3 2" xfId="53"/>
    <cellStyle name="Normalny 3_Uchawła sesja lipiec_załącznik nr 1,2,3,4,5,6(1)" xfId="54"/>
    <cellStyle name="Normalny 4" xfId="55"/>
    <cellStyle name="Normalny 5" xfId="56"/>
    <cellStyle name="Normalny 5_Załączniki do uchwały budżetowej na 2010" xfId="57"/>
    <cellStyle name="Normalny 6" xfId="58"/>
    <cellStyle name="Normalny 7" xfId="59"/>
    <cellStyle name="Normalny_zarządzenie 107_08 - załączniki nr 6a,6b,7,8" xfId="60"/>
    <cellStyle name="Obliczenia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e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3">
      <selection activeCell="E24" sqref="E24"/>
    </sheetView>
  </sheetViews>
  <sheetFormatPr defaultColWidth="8.796875" defaultRowHeight="14.25"/>
  <cols>
    <col min="1" max="1" width="7.3984375" style="1" customWidth="1"/>
    <col min="2" max="2" width="47.5" style="2" customWidth="1"/>
    <col min="3" max="3" width="13.5" style="2" customWidth="1"/>
    <col min="4" max="4" width="12.5" style="2" customWidth="1"/>
    <col min="5" max="5" width="9" style="2" customWidth="1"/>
    <col min="6" max="6" width="9.19921875" style="2" customWidth="1"/>
    <col min="7" max="7" width="15.19921875" style="2" customWidth="1"/>
    <col min="8" max="16384" width="9" style="2" customWidth="1"/>
  </cols>
  <sheetData>
    <row r="1" spans="2:4" ht="24.75" customHeight="1">
      <c r="B1" s="166" t="s">
        <v>123</v>
      </c>
      <c r="C1" s="166"/>
      <c r="D1" s="166"/>
    </row>
    <row r="2" spans="1:4" ht="30" customHeight="1">
      <c r="A2" s="165" t="s">
        <v>124</v>
      </c>
      <c r="B2" s="165"/>
      <c r="C2" s="165"/>
      <c r="D2" s="165"/>
    </row>
    <row r="3" spans="1:4" ht="16.5" customHeight="1">
      <c r="A3" s="68"/>
      <c r="B3" s="68"/>
      <c r="C3" s="68"/>
      <c r="D3" s="87" t="s">
        <v>37</v>
      </c>
    </row>
    <row r="4" spans="1:4" ht="42" customHeight="1">
      <c r="A4" s="90" t="s">
        <v>0</v>
      </c>
      <c r="B4" s="90" t="s">
        <v>1</v>
      </c>
      <c r="C4" s="90" t="s">
        <v>10</v>
      </c>
      <c r="D4" s="90" t="s">
        <v>13</v>
      </c>
    </row>
    <row r="5" spans="1:4" ht="28.5">
      <c r="A5" s="91">
        <v>952</v>
      </c>
      <c r="B5" s="92" t="s">
        <v>2</v>
      </c>
      <c r="C5" s="93">
        <f>SUM(C6:C6)</f>
        <v>2840000</v>
      </c>
      <c r="D5" s="93"/>
    </row>
    <row r="6" spans="1:4" ht="38.25" customHeight="1">
      <c r="A6" s="12"/>
      <c r="B6" s="94" t="s">
        <v>107</v>
      </c>
      <c r="C6" s="95">
        <v>2840000</v>
      </c>
      <c r="D6" s="95"/>
    </row>
    <row r="7" spans="1:4" ht="28.5" customHeight="1">
      <c r="A7" s="91">
        <v>950</v>
      </c>
      <c r="B7" s="92" t="s">
        <v>3</v>
      </c>
      <c r="C7" s="93">
        <f>C8</f>
        <v>1353361</v>
      </c>
      <c r="D7" s="93"/>
    </row>
    <row r="8" spans="1:4" ht="38.25">
      <c r="A8" s="12"/>
      <c r="B8" s="94" t="s">
        <v>4</v>
      </c>
      <c r="C8" s="95">
        <f>1293361+60000</f>
        <v>1353361</v>
      </c>
      <c r="D8" s="95"/>
    </row>
    <row r="9" spans="1:4" ht="28.5" customHeight="1">
      <c r="A9" s="91">
        <v>992</v>
      </c>
      <c r="B9" s="92" t="s">
        <v>5</v>
      </c>
      <c r="C9" s="93"/>
      <c r="D9" s="93">
        <f>SUM(D10:D16)</f>
        <v>1187180</v>
      </c>
    </row>
    <row r="10" spans="1:4" ht="54" customHeight="1">
      <c r="A10" s="145"/>
      <c r="B10" s="94" t="s">
        <v>7</v>
      </c>
      <c r="C10" s="95"/>
      <c r="D10" s="97">
        <v>120263</v>
      </c>
    </row>
    <row r="11" spans="1:4" ht="43.5" customHeight="1">
      <c r="A11" s="146"/>
      <c r="B11" s="94" t="s">
        <v>61</v>
      </c>
      <c r="C11" s="95"/>
      <c r="D11" s="97">
        <v>50000</v>
      </c>
    </row>
    <row r="12" spans="1:4" ht="43.5" customHeight="1">
      <c r="A12" s="146"/>
      <c r="B12" s="94" t="s">
        <v>122</v>
      </c>
      <c r="C12" s="95"/>
      <c r="D12" s="97">
        <v>70917</v>
      </c>
    </row>
    <row r="13" spans="1:4" ht="28.5" customHeight="1">
      <c r="A13" s="146"/>
      <c r="B13" s="96" t="s">
        <v>62</v>
      </c>
      <c r="C13" s="95"/>
      <c r="D13" s="97">
        <v>76000</v>
      </c>
    </row>
    <row r="14" spans="1:4" ht="17.25" customHeight="1">
      <c r="A14" s="146"/>
      <c r="B14" s="99" t="s">
        <v>63</v>
      </c>
      <c r="C14" s="95"/>
      <c r="D14" s="97">
        <v>240000</v>
      </c>
    </row>
    <row r="15" spans="1:4" ht="17.25" customHeight="1">
      <c r="A15" s="146"/>
      <c r="B15" s="99" t="s">
        <v>108</v>
      </c>
      <c r="C15" s="95"/>
      <c r="D15" s="97">
        <v>270000</v>
      </c>
    </row>
    <row r="16" spans="1:4" ht="27" customHeight="1">
      <c r="A16" s="147"/>
      <c r="B16" s="98" t="s">
        <v>109</v>
      </c>
      <c r="C16" s="95"/>
      <c r="D16" s="97">
        <v>360000</v>
      </c>
    </row>
    <row r="17" spans="1:4" ht="36.75" customHeight="1">
      <c r="A17" s="101"/>
      <c r="B17" s="100" t="s">
        <v>8</v>
      </c>
      <c r="C17" s="93">
        <f>C5+C7</f>
        <v>4193361</v>
      </c>
      <c r="D17" s="93">
        <f>D9</f>
        <v>1187180</v>
      </c>
    </row>
    <row r="18" spans="2:7" ht="25.5" customHeight="1">
      <c r="B18" s="3" t="s">
        <v>9</v>
      </c>
      <c r="C18" s="5">
        <v>53365752</v>
      </c>
      <c r="D18" s="5"/>
      <c r="F18" s="5" t="s">
        <v>6</v>
      </c>
      <c r="G18" s="2" t="s">
        <v>6</v>
      </c>
    </row>
    <row r="19" spans="2:4" ht="15.75">
      <c r="B19" s="3" t="s">
        <v>10</v>
      </c>
      <c r="C19" s="88">
        <f>C17</f>
        <v>4193361</v>
      </c>
      <c r="D19" s="88"/>
    </row>
    <row r="20" spans="2:7" ht="15.75">
      <c r="B20" s="6" t="s">
        <v>11</v>
      </c>
      <c r="C20" s="89">
        <f>SUM(C18:C19)</f>
        <v>57559113</v>
      </c>
      <c r="D20" s="5" t="s">
        <v>6</v>
      </c>
      <c r="G20" s="4"/>
    </row>
    <row r="21" spans="2:7" ht="19.5" customHeight="1">
      <c r="B21" s="3" t="s">
        <v>12</v>
      </c>
      <c r="C21" s="5"/>
      <c r="D21" s="5">
        <v>56371933</v>
      </c>
      <c r="G21" s="5" t="s">
        <v>6</v>
      </c>
    </row>
    <row r="22" spans="2:6" ht="15.75">
      <c r="B22" s="3" t="s">
        <v>13</v>
      </c>
      <c r="C22" s="88"/>
      <c r="D22" s="88">
        <f>D17</f>
        <v>1187180</v>
      </c>
      <c r="F22" s="5"/>
    </row>
    <row r="23" spans="2:4" ht="15.75">
      <c r="B23" s="6" t="s">
        <v>11</v>
      </c>
      <c r="C23" s="5" t="s">
        <v>6</v>
      </c>
      <c r="D23" s="89">
        <f>SUM(D21:D22)</f>
        <v>57559113</v>
      </c>
    </row>
    <row r="24" ht="168" customHeight="1"/>
    <row r="25" ht="12.75">
      <c r="C25" s="2" t="s">
        <v>14</v>
      </c>
    </row>
  </sheetData>
  <sheetProtection/>
  <mergeCells count="2">
    <mergeCell ref="A2:D2"/>
    <mergeCell ref="B1:D1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D39" sqref="D39"/>
    </sheetView>
  </sheetViews>
  <sheetFormatPr defaultColWidth="8.796875" defaultRowHeight="14.25"/>
  <cols>
    <col min="1" max="1" width="3.09765625" style="114" customWidth="1"/>
    <col min="2" max="2" width="5.3984375" style="114" customWidth="1"/>
    <col min="3" max="3" width="7" style="114" customWidth="1"/>
    <col min="4" max="4" width="67.59765625" style="115" customWidth="1"/>
    <col min="5" max="5" width="14.3984375" style="131" customWidth="1"/>
    <col min="6" max="8" width="2.09765625" style="115" customWidth="1"/>
    <col min="9" max="16384" width="9" style="115" customWidth="1"/>
  </cols>
  <sheetData>
    <row r="1" spans="1:12" s="164" customFormat="1" ht="18" customHeight="1">
      <c r="A1" s="161"/>
      <c r="B1" s="161"/>
      <c r="C1" s="161"/>
      <c r="D1" s="169" t="s">
        <v>125</v>
      </c>
      <c r="E1" s="169"/>
      <c r="F1" s="162"/>
      <c r="G1" s="162"/>
      <c r="H1" s="162"/>
      <c r="I1" s="163"/>
      <c r="J1" s="163"/>
      <c r="K1" s="163"/>
      <c r="L1" s="163"/>
    </row>
    <row r="2" spans="1:6" ht="21.75" customHeight="1">
      <c r="A2" s="170" t="s">
        <v>126</v>
      </c>
      <c r="B2" s="170"/>
      <c r="C2" s="170"/>
      <c r="D2" s="170"/>
      <c r="E2" s="170"/>
      <c r="F2" s="116"/>
    </row>
    <row r="3" spans="1:6" ht="21" customHeight="1">
      <c r="A3" s="170" t="s">
        <v>64</v>
      </c>
      <c r="B3" s="170"/>
      <c r="C3" s="170"/>
      <c r="D3" s="170"/>
      <c r="E3" s="170"/>
      <c r="F3" s="116"/>
    </row>
    <row r="4" spans="1:5" s="114" customFormat="1" ht="16.5" customHeight="1">
      <c r="A4" s="117" t="s">
        <v>15</v>
      </c>
      <c r="B4" s="117" t="s">
        <v>16</v>
      </c>
      <c r="C4" s="117" t="s">
        <v>17</v>
      </c>
      <c r="D4" s="117" t="s">
        <v>65</v>
      </c>
      <c r="E4" s="118" t="s">
        <v>66</v>
      </c>
    </row>
    <row r="5" spans="1:5" s="121" customFormat="1" ht="8.25" customHeight="1">
      <c r="A5" s="119">
        <v>1</v>
      </c>
      <c r="B5" s="119">
        <v>2</v>
      </c>
      <c r="C5" s="119">
        <v>3</v>
      </c>
      <c r="D5" s="119">
        <v>4</v>
      </c>
      <c r="E5" s="120">
        <v>5</v>
      </c>
    </row>
    <row r="6" spans="1:5" s="122" customFormat="1" ht="16.5" customHeight="1">
      <c r="A6" s="171" t="s">
        <v>67</v>
      </c>
      <c r="B6" s="171"/>
      <c r="C6" s="171"/>
      <c r="D6" s="171"/>
      <c r="E6" s="135">
        <f>E7+E31</f>
        <v>8297931</v>
      </c>
    </row>
    <row r="7" spans="1:5" s="122" customFormat="1" ht="20.25" customHeight="1">
      <c r="A7" s="171" t="s">
        <v>68</v>
      </c>
      <c r="B7" s="171"/>
      <c r="C7" s="171"/>
      <c r="D7" s="171"/>
      <c r="E7" s="136">
        <f>E8+E11+E18+E25</f>
        <v>5187931</v>
      </c>
    </row>
    <row r="8" spans="1:5" s="123" customFormat="1" ht="17.25" customHeight="1">
      <c r="A8" s="167" t="s">
        <v>69</v>
      </c>
      <c r="B8" s="167"/>
      <c r="C8" s="167"/>
      <c r="D8" s="167"/>
      <c r="E8" s="137">
        <f>SUM(E9:E10)</f>
        <v>1460000</v>
      </c>
    </row>
    <row r="9" spans="1:5" ht="15.75" customHeight="1">
      <c r="A9" s="124" t="s">
        <v>70</v>
      </c>
      <c r="B9" s="117">
        <v>921</v>
      </c>
      <c r="C9" s="117">
        <v>92109</v>
      </c>
      <c r="D9" s="125" t="s">
        <v>71</v>
      </c>
      <c r="E9" s="138">
        <v>870000</v>
      </c>
    </row>
    <row r="10" spans="1:5" ht="12.75">
      <c r="A10" s="124" t="s">
        <v>72</v>
      </c>
      <c r="B10" s="117">
        <v>921</v>
      </c>
      <c r="C10" s="117">
        <v>92116</v>
      </c>
      <c r="D10" s="125" t="s">
        <v>73</v>
      </c>
      <c r="E10" s="138">
        <v>590000</v>
      </c>
    </row>
    <row r="11" spans="1:5" ht="20.25" customHeight="1">
      <c r="A11" s="167" t="s">
        <v>74</v>
      </c>
      <c r="B11" s="167"/>
      <c r="C11" s="167"/>
      <c r="D11" s="167"/>
      <c r="E11" s="137">
        <f>SUM(E12:E17)</f>
        <v>1162897</v>
      </c>
    </row>
    <row r="12" spans="1:5" ht="12.75">
      <c r="A12" s="124" t="s">
        <v>70</v>
      </c>
      <c r="B12" s="117">
        <v>500</v>
      </c>
      <c r="C12" s="117">
        <v>50095</v>
      </c>
      <c r="D12" s="125" t="s">
        <v>75</v>
      </c>
      <c r="E12" s="138">
        <v>136500</v>
      </c>
    </row>
    <row r="13" spans="1:5" ht="12.75">
      <c r="A13" s="124" t="s">
        <v>72</v>
      </c>
      <c r="B13" s="117">
        <v>700</v>
      </c>
      <c r="C13" s="117">
        <v>70001</v>
      </c>
      <c r="D13" s="125" t="s">
        <v>76</v>
      </c>
      <c r="E13" s="138">
        <v>442523</v>
      </c>
    </row>
    <row r="14" spans="1:5" ht="12.75">
      <c r="A14" s="124" t="s">
        <v>77</v>
      </c>
      <c r="B14" s="117">
        <v>710</v>
      </c>
      <c r="C14" s="117">
        <v>71035</v>
      </c>
      <c r="D14" s="125" t="s">
        <v>78</v>
      </c>
      <c r="E14" s="138">
        <v>54908</v>
      </c>
    </row>
    <row r="15" spans="1:5" ht="12.75">
      <c r="A15" s="124" t="s">
        <v>79</v>
      </c>
      <c r="B15" s="117">
        <v>900</v>
      </c>
      <c r="C15" s="117">
        <v>90003</v>
      </c>
      <c r="D15" s="125" t="s">
        <v>80</v>
      </c>
      <c r="E15" s="138">
        <v>367788</v>
      </c>
    </row>
    <row r="16" spans="1:5" ht="12.75">
      <c r="A16" s="124" t="s">
        <v>81</v>
      </c>
      <c r="B16" s="117">
        <v>900</v>
      </c>
      <c r="C16" s="117">
        <v>90004</v>
      </c>
      <c r="D16" s="125" t="s">
        <v>82</v>
      </c>
      <c r="E16" s="138">
        <v>71896</v>
      </c>
    </row>
    <row r="17" spans="1:5" ht="12.75">
      <c r="A17" s="124" t="s">
        <v>83</v>
      </c>
      <c r="B17" s="117">
        <v>926</v>
      </c>
      <c r="C17" s="117">
        <v>92601</v>
      </c>
      <c r="D17" s="125" t="s">
        <v>147</v>
      </c>
      <c r="E17" s="138">
        <v>89282</v>
      </c>
    </row>
    <row r="18" spans="1:5" ht="18.75" customHeight="1">
      <c r="A18" s="167" t="s">
        <v>84</v>
      </c>
      <c r="B18" s="167"/>
      <c r="C18" s="167"/>
      <c r="D18" s="167"/>
      <c r="E18" s="137">
        <f>SUM(E19:E24)</f>
        <v>1211400</v>
      </c>
    </row>
    <row r="19" spans="1:5" ht="18.75" customHeight="1">
      <c r="A19" s="124" t="s">
        <v>70</v>
      </c>
      <c r="B19" s="117">
        <v>600</v>
      </c>
      <c r="C19" s="117">
        <v>60004</v>
      </c>
      <c r="D19" s="125" t="s">
        <v>86</v>
      </c>
      <c r="E19" s="138">
        <v>1015200</v>
      </c>
    </row>
    <row r="20" spans="1:5" ht="18.75" customHeight="1">
      <c r="A20" s="124" t="s">
        <v>72</v>
      </c>
      <c r="B20" s="117">
        <v>600</v>
      </c>
      <c r="C20" s="117">
        <v>60014</v>
      </c>
      <c r="D20" s="125" t="s">
        <v>134</v>
      </c>
      <c r="E20" s="138">
        <v>80000</v>
      </c>
    </row>
    <row r="21" spans="1:5" ht="24.75" customHeight="1">
      <c r="A21" s="124" t="s">
        <v>77</v>
      </c>
      <c r="B21" s="117">
        <v>600</v>
      </c>
      <c r="C21" s="117">
        <v>60014</v>
      </c>
      <c r="D21" s="125" t="s">
        <v>135</v>
      </c>
      <c r="E21" s="138">
        <v>50000</v>
      </c>
    </row>
    <row r="22" spans="1:6" ht="38.25">
      <c r="A22" s="124" t="s">
        <v>79</v>
      </c>
      <c r="B22" s="117">
        <v>600</v>
      </c>
      <c r="C22" s="117">
        <v>60053</v>
      </c>
      <c r="D22" s="125" t="s">
        <v>133</v>
      </c>
      <c r="E22" s="138">
        <v>31200</v>
      </c>
      <c r="F22" s="115" t="s">
        <v>6</v>
      </c>
    </row>
    <row r="23" spans="1:5" ht="24.75" customHeight="1">
      <c r="A23" s="124" t="s">
        <v>81</v>
      </c>
      <c r="B23" s="117">
        <v>754</v>
      </c>
      <c r="C23" s="117">
        <v>75495</v>
      </c>
      <c r="D23" s="125" t="s">
        <v>85</v>
      </c>
      <c r="E23" s="138">
        <v>30000</v>
      </c>
    </row>
    <row r="24" spans="1:5" ht="12.75">
      <c r="A24" s="124" t="s">
        <v>83</v>
      </c>
      <c r="B24" s="117">
        <v>900</v>
      </c>
      <c r="C24" s="117">
        <v>90095</v>
      </c>
      <c r="D24" s="125" t="s">
        <v>87</v>
      </c>
      <c r="E24" s="138">
        <v>5000</v>
      </c>
    </row>
    <row r="25" spans="1:5" ht="21" customHeight="1">
      <c r="A25" s="167" t="s">
        <v>88</v>
      </c>
      <c r="B25" s="167"/>
      <c r="C25" s="167"/>
      <c r="D25" s="167"/>
      <c r="E25" s="137">
        <f>SUM(E26:E30)</f>
        <v>1353634</v>
      </c>
    </row>
    <row r="26" spans="1:5" ht="12.75">
      <c r="A26" s="124" t="s">
        <v>70</v>
      </c>
      <c r="B26" s="117">
        <v>600</v>
      </c>
      <c r="C26" s="117">
        <v>60004</v>
      </c>
      <c r="D26" s="125" t="s">
        <v>89</v>
      </c>
      <c r="E26" s="138">
        <v>1276164</v>
      </c>
    </row>
    <row r="27" spans="1:5" ht="25.5">
      <c r="A27" s="124" t="s">
        <v>72</v>
      </c>
      <c r="B27" s="117">
        <v>750</v>
      </c>
      <c r="C27" s="117">
        <v>75095</v>
      </c>
      <c r="D27" s="125" t="s">
        <v>136</v>
      </c>
      <c r="E27" s="138">
        <v>39500</v>
      </c>
    </row>
    <row r="28" spans="1:5" ht="25.5">
      <c r="A28" s="124" t="s">
        <v>77</v>
      </c>
      <c r="B28" s="117">
        <v>801</v>
      </c>
      <c r="C28" s="117">
        <v>80104</v>
      </c>
      <c r="D28" s="125" t="s">
        <v>90</v>
      </c>
      <c r="E28" s="138">
        <v>33670</v>
      </c>
    </row>
    <row r="29" spans="1:5" ht="25.5">
      <c r="A29" s="124" t="s">
        <v>79</v>
      </c>
      <c r="B29" s="117">
        <v>801</v>
      </c>
      <c r="C29" s="117">
        <v>80106</v>
      </c>
      <c r="D29" s="125" t="s">
        <v>114</v>
      </c>
      <c r="E29" s="138">
        <v>3500</v>
      </c>
    </row>
    <row r="30" spans="1:5" ht="12.75">
      <c r="A30" s="124" t="s">
        <v>81</v>
      </c>
      <c r="B30" s="117">
        <v>801</v>
      </c>
      <c r="C30" s="117">
        <v>80195</v>
      </c>
      <c r="D30" s="125" t="s">
        <v>91</v>
      </c>
      <c r="E30" s="138">
        <v>800</v>
      </c>
    </row>
    <row r="31" spans="1:5" s="122" customFormat="1" ht="18.75" customHeight="1">
      <c r="A31" s="171" t="s">
        <v>92</v>
      </c>
      <c r="B31" s="171"/>
      <c r="C31" s="171"/>
      <c r="D31" s="171"/>
      <c r="E31" s="136">
        <f>E32+E35+E40</f>
        <v>3110000</v>
      </c>
    </row>
    <row r="32" spans="1:5" ht="21.75" customHeight="1" hidden="1">
      <c r="A32" s="167" t="s">
        <v>93</v>
      </c>
      <c r="B32" s="167"/>
      <c r="C32" s="167"/>
      <c r="D32" s="167"/>
      <c r="E32" s="137">
        <f>SUM(E33:E34)</f>
        <v>0</v>
      </c>
    </row>
    <row r="33" spans="1:5" ht="42" customHeight="1" hidden="1">
      <c r="A33" s="124"/>
      <c r="B33" s="117"/>
      <c r="C33" s="117"/>
      <c r="D33" s="126"/>
      <c r="E33" s="138"/>
    </row>
    <row r="34" spans="1:5" ht="26.25" customHeight="1" hidden="1">
      <c r="A34" s="124"/>
      <c r="B34" s="117"/>
      <c r="C34" s="117"/>
      <c r="D34" s="125"/>
      <c r="E34" s="138"/>
    </row>
    <row r="35" spans="1:5" ht="23.25" customHeight="1">
      <c r="A35" s="174" t="s">
        <v>150</v>
      </c>
      <c r="B35" s="174"/>
      <c r="C35" s="174"/>
      <c r="D35" s="174"/>
      <c r="E35" s="137">
        <f>SUM(E36:E39)</f>
        <v>3110000</v>
      </c>
    </row>
    <row r="36" spans="1:5" ht="12.75">
      <c r="A36" s="124" t="s">
        <v>70</v>
      </c>
      <c r="B36" s="117">
        <v>700</v>
      </c>
      <c r="C36" s="117">
        <v>70001</v>
      </c>
      <c r="D36" s="125" t="s">
        <v>94</v>
      </c>
      <c r="E36" s="138">
        <v>300000</v>
      </c>
    </row>
    <row r="37" spans="1:5" ht="12.75">
      <c r="A37" s="124" t="s">
        <v>72</v>
      </c>
      <c r="B37" s="117">
        <v>900</v>
      </c>
      <c r="C37" s="117">
        <v>90017</v>
      </c>
      <c r="D37" s="125" t="s">
        <v>154</v>
      </c>
      <c r="E37" s="138">
        <v>60000</v>
      </c>
    </row>
    <row r="38" spans="1:5" ht="12.75">
      <c r="A38" s="124" t="s">
        <v>77</v>
      </c>
      <c r="B38" s="117">
        <v>900</v>
      </c>
      <c r="C38" s="117">
        <v>90017</v>
      </c>
      <c r="D38" s="125" t="s">
        <v>148</v>
      </c>
      <c r="E38" s="138">
        <v>150000</v>
      </c>
    </row>
    <row r="39" spans="1:5" ht="25.5">
      <c r="A39" s="124" t="s">
        <v>79</v>
      </c>
      <c r="B39" s="117">
        <v>900</v>
      </c>
      <c r="C39" s="117">
        <v>90017</v>
      </c>
      <c r="D39" s="125" t="s">
        <v>149</v>
      </c>
      <c r="E39" s="138">
        <v>2600000</v>
      </c>
    </row>
    <row r="40" spans="1:5" ht="12.75" hidden="1">
      <c r="A40" s="167" t="s">
        <v>113</v>
      </c>
      <c r="B40" s="167"/>
      <c r="C40" s="167"/>
      <c r="D40" s="167"/>
      <c r="E40" s="137">
        <f>SUM(E41:E41)</f>
        <v>0</v>
      </c>
    </row>
    <row r="41" spans="1:5" ht="12.75" hidden="1">
      <c r="A41" s="124"/>
      <c r="B41" s="117"/>
      <c r="C41" s="117"/>
      <c r="D41" s="133"/>
      <c r="E41" s="138">
        <v>0</v>
      </c>
    </row>
    <row r="42" spans="1:8" s="122" customFormat="1" ht="15.75" customHeight="1">
      <c r="A42" s="168" t="s">
        <v>95</v>
      </c>
      <c r="B42" s="168"/>
      <c r="C42" s="168"/>
      <c r="D42" s="168"/>
      <c r="E42" s="135">
        <f>E43+E54</f>
        <v>743000</v>
      </c>
      <c r="H42" s="127" t="s">
        <v>6</v>
      </c>
    </row>
    <row r="43" spans="1:8" s="122" customFormat="1" ht="15.75" customHeight="1">
      <c r="A43" s="168" t="s">
        <v>68</v>
      </c>
      <c r="B43" s="168"/>
      <c r="C43" s="168"/>
      <c r="D43" s="168"/>
      <c r="E43" s="136">
        <f>SUM(E44,E46)</f>
        <v>459000</v>
      </c>
      <c r="H43" s="122" t="s">
        <v>6</v>
      </c>
    </row>
    <row r="44" spans="1:8" ht="15" customHeight="1">
      <c r="A44" s="172" t="s">
        <v>69</v>
      </c>
      <c r="B44" s="172"/>
      <c r="C44" s="172"/>
      <c r="D44" s="172"/>
      <c r="E44" s="137">
        <f>SUM(E45:E45)</f>
        <v>207000</v>
      </c>
      <c r="H44" s="128" t="s">
        <v>6</v>
      </c>
    </row>
    <row r="45" spans="1:5" ht="18.75" customHeight="1">
      <c r="A45" s="124" t="s">
        <v>70</v>
      </c>
      <c r="B45" s="117">
        <v>801</v>
      </c>
      <c r="C45" s="117">
        <v>80104</v>
      </c>
      <c r="D45" s="125" t="s">
        <v>96</v>
      </c>
      <c r="E45" s="138">
        <v>207000</v>
      </c>
    </row>
    <row r="46" spans="1:5" ht="15" customHeight="1">
      <c r="A46" s="172" t="s">
        <v>97</v>
      </c>
      <c r="B46" s="172"/>
      <c r="C46" s="172"/>
      <c r="D46" s="172"/>
      <c r="E46" s="137">
        <f>SUM(E47:E53)</f>
        <v>252000</v>
      </c>
    </row>
    <row r="47" spans="1:5" ht="15.75" customHeight="1">
      <c r="A47" s="124" t="s">
        <v>70</v>
      </c>
      <c r="B47" s="132" t="s">
        <v>110</v>
      </c>
      <c r="C47" s="132" t="s">
        <v>111</v>
      </c>
      <c r="D47" s="125" t="s">
        <v>112</v>
      </c>
      <c r="E47" s="138">
        <v>5000</v>
      </c>
    </row>
    <row r="48" spans="1:5" ht="25.5">
      <c r="A48" s="124" t="s">
        <v>72</v>
      </c>
      <c r="B48" s="117">
        <v>754</v>
      </c>
      <c r="C48" s="117">
        <v>75412</v>
      </c>
      <c r="D48" s="125" t="s">
        <v>98</v>
      </c>
      <c r="E48" s="138">
        <v>10000</v>
      </c>
    </row>
    <row r="49" spans="1:7" ht="25.5">
      <c r="A49" s="124" t="s">
        <v>77</v>
      </c>
      <c r="B49" s="117">
        <v>851</v>
      </c>
      <c r="C49" s="117">
        <v>85154</v>
      </c>
      <c r="D49" s="125" t="s">
        <v>99</v>
      </c>
      <c r="E49" s="138">
        <v>80000</v>
      </c>
      <c r="G49" s="129" t="s">
        <v>6</v>
      </c>
    </row>
    <row r="50" spans="1:7" ht="25.5">
      <c r="A50" s="124" t="s">
        <v>79</v>
      </c>
      <c r="B50" s="117">
        <v>851</v>
      </c>
      <c r="C50" s="117">
        <v>85195</v>
      </c>
      <c r="D50" s="125" t="s">
        <v>100</v>
      </c>
      <c r="E50" s="138">
        <v>5000</v>
      </c>
      <c r="G50" s="129"/>
    </row>
    <row r="51" spans="1:5" ht="12.75">
      <c r="A51" s="124" t="s">
        <v>81</v>
      </c>
      <c r="B51" s="117">
        <v>852</v>
      </c>
      <c r="C51" s="117">
        <v>85295</v>
      </c>
      <c r="D51" s="125" t="s">
        <v>105</v>
      </c>
      <c r="E51" s="138">
        <v>10000</v>
      </c>
    </row>
    <row r="52" spans="1:5" ht="12.75">
      <c r="A52" s="124" t="s">
        <v>83</v>
      </c>
      <c r="B52" s="117">
        <v>921</v>
      </c>
      <c r="C52" s="117">
        <v>92105</v>
      </c>
      <c r="D52" s="125" t="s">
        <v>101</v>
      </c>
      <c r="E52" s="138">
        <v>5000</v>
      </c>
    </row>
    <row r="53" spans="1:5" ht="25.5">
      <c r="A53" s="124" t="s">
        <v>115</v>
      </c>
      <c r="B53" s="117">
        <v>926</v>
      </c>
      <c r="C53" s="117">
        <v>92605</v>
      </c>
      <c r="D53" s="125" t="s">
        <v>102</v>
      </c>
      <c r="E53" s="138">
        <v>137000</v>
      </c>
    </row>
    <row r="54" spans="1:5" s="130" customFormat="1" ht="19.5" customHeight="1">
      <c r="A54" s="168" t="s">
        <v>92</v>
      </c>
      <c r="B54" s="168"/>
      <c r="C54" s="168"/>
      <c r="D54" s="168"/>
      <c r="E54" s="139">
        <f>SUM(E55:E57)</f>
        <v>284000</v>
      </c>
    </row>
    <row r="55" spans="1:5" s="130" customFormat="1" ht="27.75" customHeight="1">
      <c r="A55" s="124" t="s">
        <v>70</v>
      </c>
      <c r="B55" s="117">
        <v>754</v>
      </c>
      <c r="C55" s="117">
        <v>75412</v>
      </c>
      <c r="D55" s="125" t="s">
        <v>137</v>
      </c>
      <c r="E55" s="138">
        <v>100000</v>
      </c>
    </row>
    <row r="56" spans="1:5" s="130" customFormat="1" ht="22.5" customHeight="1">
      <c r="A56" s="124" t="s">
        <v>72</v>
      </c>
      <c r="B56" s="117">
        <v>900</v>
      </c>
      <c r="C56" s="117">
        <v>90001</v>
      </c>
      <c r="D56" s="125" t="s">
        <v>106</v>
      </c>
      <c r="E56" s="138">
        <v>40000</v>
      </c>
    </row>
    <row r="57" spans="1:5" ht="25.5">
      <c r="A57" s="124" t="s">
        <v>77</v>
      </c>
      <c r="B57" s="117">
        <v>900</v>
      </c>
      <c r="C57" s="117">
        <v>90005</v>
      </c>
      <c r="D57" s="125" t="s">
        <v>103</v>
      </c>
      <c r="E57" s="138">
        <v>144000</v>
      </c>
    </row>
    <row r="58" spans="1:7" ht="24" customHeight="1">
      <c r="A58" s="173" t="s">
        <v>104</v>
      </c>
      <c r="B58" s="173"/>
      <c r="C58" s="173"/>
      <c r="D58" s="173"/>
      <c r="E58" s="140">
        <f>E42+E6</f>
        <v>9040931</v>
      </c>
      <c r="F58" s="129" t="s">
        <v>6</v>
      </c>
      <c r="G58" s="129" t="s">
        <v>6</v>
      </c>
    </row>
    <row r="59" ht="12.75">
      <c r="E59" s="131" t="s">
        <v>6</v>
      </c>
    </row>
    <row r="60" ht="12.75">
      <c r="E60" s="131" t="s">
        <v>6</v>
      </c>
    </row>
  </sheetData>
  <sheetProtection selectLockedCells="1" selectUnlockedCells="1"/>
  <mergeCells count="19">
    <mergeCell ref="A44:D44"/>
    <mergeCell ref="A46:D46"/>
    <mergeCell ref="A54:D54"/>
    <mergeCell ref="A58:D58"/>
    <mergeCell ref="A11:D11"/>
    <mergeCell ref="A18:D18"/>
    <mergeCell ref="A25:D25"/>
    <mergeCell ref="A31:D31"/>
    <mergeCell ref="A32:D32"/>
    <mergeCell ref="A35:D35"/>
    <mergeCell ref="A40:D40"/>
    <mergeCell ref="A42:D42"/>
    <mergeCell ref="A43:D43"/>
    <mergeCell ref="D1:E1"/>
    <mergeCell ref="A2:E2"/>
    <mergeCell ref="A3:E3"/>
    <mergeCell ref="A6:D6"/>
    <mergeCell ref="A7:D7"/>
    <mergeCell ref="A8:D8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7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zoomScale="84" zoomScaleNormal="84" zoomScalePageLayoutView="0" workbookViewId="0" topLeftCell="A1">
      <selection activeCell="J5" sqref="J5"/>
    </sheetView>
  </sheetViews>
  <sheetFormatPr defaultColWidth="8.796875" defaultRowHeight="14.25"/>
  <cols>
    <col min="1" max="1" width="4.59765625" style="7" customWidth="1"/>
    <col min="2" max="2" width="6.59765625" style="7" customWidth="1"/>
    <col min="3" max="3" width="23.19921875" style="7" customWidth="1"/>
    <col min="4" max="4" width="13.09765625" style="7" customWidth="1"/>
    <col min="5" max="5" width="11.19921875" style="7" customWidth="1"/>
    <col min="6" max="6" width="12.69921875" style="7" customWidth="1"/>
    <col min="7" max="7" width="10.8984375" style="7" customWidth="1"/>
    <col min="8" max="9" width="10.09765625" style="7" customWidth="1"/>
    <col min="10" max="10" width="12.5" style="7" customWidth="1"/>
    <col min="11" max="11" width="9.5" style="7" customWidth="1"/>
    <col min="12" max="16384" width="9" style="7" customWidth="1"/>
  </cols>
  <sheetData>
    <row r="1" spans="1:15" ht="15" customHeight="1">
      <c r="A1" s="8" t="s">
        <v>6</v>
      </c>
      <c r="C1" s="175"/>
      <c r="D1" s="175"/>
      <c r="E1" s="9"/>
      <c r="F1" s="9"/>
      <c r="G1" s="9"/>
      <c r="H1" s="176" t="s">
        <v>128</v>
      </c>
      <c r="I1" s="176"/>
      <c r="J1" s="177"/>
      <c r="K1" s="177"/>
      <c r="L1" s="10"/>
      <c r="M1" s="10"/>
      <c r="N1" s="10"/>
      <c r="O1" s="10"/>
    </row>
    <row r="2" spans="1:14" ht="22.5" customHeight="1">
      <c r="A2" s="178" t="s">
        <v>127</v>
      </c>
      <c r="B2" s="179"/>
      <c r="C2" s="180"/>
      <c r="D2" s="180"/>
      <c r="E2" s="180"/>
      <c r="F2" s="180"/>
      <c r="G2" s="180"/>
      <c r="H2" s="180"/>
      <c r="I2" s="180"/>
      <c r="J2" s="180"/>
      <c r="K2" s="180"/>
      <c r="L2" s="11"/>
      <c r="M2" s="11"/>
      <c r="N2" s="11"/>
    </row>
    <row r="3" spans="1:14" ht="22.5" customHeight="1">
      <c r="A3" s="181" t="s">
        <v>18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1"/>
      <c r="M3" s="11"/>
      <c r="N3" s="11"/>
    </row>
    <row r="4" spans="1:11" ht="38.25">
      <c r="A4" s="102" t="s">
        <v>16</v>
      </c>
      <c r="B4" s="102" t="s">
        <v>17</v>
      </c>
      <c r="C4" s="102" t="s">
        <v>1</v>
      </c>
      <c r="D4" s="102" t="s">
        <v>152</v>
      </c>
      <c r="E4" s="102" t="s">
        <v>19</v>
      </c>
      <c r="F4" s="102" t="s">
        <v>20</v>
      </c>
      <c r="G4" s="102" t="s">
        <v>21</v>
      </c>
      <c r="H4" s="102" t="s">
        <v>22</v>
      </c>
      <c r="I4" s="102" t="s">
        <v>151</v>
      </c>
      <c r="J4" s="102" t="s">
        <v>153</v>
      </c>
      <c r="K4" s="102" t="s">
        <v>23</v>
      </c>
    </row>
    <row r="5" spans="1:11" ht="12.75">
      <c r="A5" s="103">
        <v>1</v>
      </c>
      <c r="B5" s="103">
        <v>2</v>
      </c>
      <c r="C5" s="103">
        <v>3</v>
      </c>
      <c r="D5" s="103">
        <v>4</v>
      </c>
      <c r="E5" s="103">
        <v>5</v>
      </c>
      <c r="F5" s="103">
        <v>6</v>
      </c>
      <c r="G5" s="103">
        <v>7</v>
      </c>
      <c r="H5" s="103">
        <v>8</v>
      </c>
      <c r="I5" s="103">
        <v>9</v>
      </c>
      <c r="J5" s="103">
        <v>10</v>
      </c>
      <c r="K5" s="103">
        <v>11</v>
      </c>
    </row>
    <row r="6" spans="1:11" s="13" customFormat="1" ht="24.75" customHeight="1">
      <c r="A6" s="104">
        <v>500</v>
      </c>
      <c r="B6" s="104"/>
      <c r="C6" s="104" t="s">
        <v>24</v>
      </c>
      <c r="D6" s="105"/>
      <c r="E6" s="105">
        <f>E7</f>
        <v>0</v>
      </c>
      <c r="F6" s="105">
        <f>F7</f>
        <v>136500</v>
      </c>
      <c r="G6" s="105"/>
      <c r="H6" s="105">
        <f>H7</f>
        <v>136500</v>
      </c>
      <c r="I6" s="105">
        <f>I7</f>
        <v>136500</v>
      </c>
      <c r="J6" s="105"/>
      <c r="K6" s="105"/>
    </row>
    <row r="7" spans="1:11" s="14" customFormat="1" ht="25.5" customHeight="1">
      <c r="A7" s="106"/>
      <c r="B7" s="106">
        <v>50095</v>
      </c>
      <c r="C7" s="106" t="s">
        <v>25</v>
      </c>
      <c r="D7" s="107"/>
      <c r="E7" s="107"/>
      <c r="F7" s="107">
        <v>136500</v>
      </c>
      <c r="G7" s="107"/>
      <c r="H7" s="107">
        <f>D7+E7+F7+G7</f>
        <v>136500</v>
      </c>
      <c r="I7" s="107">
        <f>H7</f>
        <v>136500</v>
      </c>
      <c r="J7" s="107"/>
      <c r="K7" s="107"/>
    </row>
    <row r="8" spans="1:11" s="13" customFormat="1" ht="23.25" customHeight="1">
      <c r="A8" s="108">
        <v>700</v>
      </c>
      <c r="B8" s="108"/>
      <c r="C8" s="108" t="s">
        <v>26</v>
      </c>
      <c r="D8" s="109">
        <f aca="true" t="shared" si="0" ref="D8:K8">D9</f>
        <v>230000</v>
      </c>
      <c r="E8" s="109">
        <f>E9</f>
        <v>830000</v>
      </c>
      <c r="F8" s="109">
        <f t="shared" si="0"/>
        <v>442523</v>
      </c>
      <c r="G8" s="109">
        <f>G9</f>
        <v>300000</v>
      </c>
      <c r="H8" s="109">
        <f t="shared" si="0"/>
        <v>1802523</v>
      </c>
      <c r="I8" s="109">
        <f t="shared" si="0"/>
        <v>1532523</v>
      </c>
      <c r="J8" s="109">
        <f t="shared" si="0"/>
        <v>270000</v>
      </c>
      <c r="K8" s="109">
        <f t="shared" si="0"/>
        <v>0</v>
      </c>
    </row>
    <row r="9" spans="1:11" s="14" customFormat="1" ht="33" customHeight="1">
      <c r="A9" s="106"/>
      <c r="B9" s="106">
        <v>70001</v>
      </c>
      <c r="C9" s="106" t="s">
        <v>27</v>
      </c>
      <c r="D9" s="107">
        <v>230000</v>
      </c>
      <c r="E9" s="107">
        <v>830000</v>
      </c>
      <c r="F9" s="107">
        <v>442523</v>
      </c>
      <c r="G9" s="107">
        <v>300000</v>
      </c>
      <c r="H9" s="107">
        <f>D9+E9+F9+G9</f>
        <v>1802523</v>
      </c>
      <c r="I9" s="107">
        <f>E9+F9+G9+D9-J9</f>
        <v>1532523</v>
      </c>
      <c r="J9" s="107">
        <v>270000</v>
      </c>
      <c r="K9" s="107">
        <v>0</v>
      </c>
    </row>
    <row r="10" spans="1:11" s="13" customFormat="1" ht="27" customHeight="1">
      <c r="A10" s="108">
        <v>710</v>
      </c>
      <c r="B10" s="108"/>
      <c r="C10" s="108" t="s">
        <v>28</v>
      </c>
      <c r="D10" s="109"/>
      <c r="E10" s="109">
        <f>E11</f>
        <v>60000</v>
      </c>
      <c r="F10" s="109">
        <f>F11</f>
        <v>54908</v>
      </c>
      <c r="G10" s="109"/>
      <c r="H10" s="109">
        <f>H11</f>
        <v>114908</v>
      </c>
      <c r="I10" s="109">
        <f>I11</f>
        <v>114908</v>
      </c>
      <c r="J10" s="109"/>
      <c r="K10" s="109"/>
    </row>
    <row r="11" spans="1:11" s="14" customFormat="1" ht="25.5" customHeight="1">
      <c r="A11" s="106"/>
      <c r="B11" s="106">
        <v>71035</v>
      </c>
      <c r="C11" s="106" t="s">
        <v>29</v>
      </c>
      <c r="D11" s="107"/>
      <c r="E11" s="107">
        <v>60000</v>
      </c>
      <c r="F11" s="107">
        <v>54908</v>
      </c>
      <c r="G11" s="107">
        <v>0</v>
      </c>
      <c r="H11" s="107">
        <f>E11+F11</f>
        <v>114908</v>
      </c>
      <c r="I11" s="107">
        <f>H11</f>
        <v>114908</v>
      </c>
      <c r="J11" s="107"/>
      <c r="K11" s="107"/>
    </row>
    <row r="12" spans="1:11" s="13" customFormat="1" ht="35.25" customHeight="1">
      <c r="A12" s="108">
        <v>900</v>
      </c>
      <c r="B12" s="108"/>
      <c r="C12" s="108" t="s">
        <v>30</v>
      </c>
      <c r="D12" s="109"/>
      <c r="E12" s="109">
        <f>SUM(E13:E15)</f>
        <v>1522000</v>
      </c>
      <c r="F12" s="109">
        <f>SUM(F13:F15)</f>
        <v>439684</v>
      </c>
      <c r="G12" s="109">
        <f>SUM(G13:G15)</f>
        <v>2810000</v>
      </c>
      <c r="H12" s="109">
        <f>SUM(H13:H15)</f>
        <v>4771684</v>
      </c>
      <c r="I12" s="109">
        <f>SUM(I13:I15)</f>
        <v>4771684</v>
      </c>
      <c r="J12" s="109"/>
      <c r="K12" s="109"/>
    </row>
    <row r="13" spans="1:11" s="14" customFormat="1" ht="21" customHeight="1">
      <c r="A13" s="110"/>
      <c r="B13" s="110">
        <v>90003</v>
      </c>
      <c r="C13" s="110" t="s">
        <v>31</v>
      </c>
      <c r="D13" s="111"/>
      <c r="E13" s="111"/>
      <c r="F13" s="111">
        <v>367788</v>
      </c>
      <c r="G13" s="111">
        <v>0</v>
      </c>
      <c r="H13" s="111">
        <f>SUM(E13:G13)</f>
        <v>367788</v>
      </c>
      <c r="I13" s="111">
        <f>H13</f>
        <v>367788</v>
      </c>
      <c r="J13" s="111"/>
      <c r="K13" s="111"/>
    </row>
    <row r="14" spans="1:11" s="14" customFormat="1" ht="33" customHeight="1">
      <c r="A14" s="110"/>
      <c r="B14" s="110">
        <v>90004</v>
      </c>
      <c r="C14" s="110" t="s">
        <v>32</v>
      </c>
      <c r="D14" s="111"/>
      <c r="E14" s="111"/>
      <c r="F14" s="111">
        <v>71896</v>
      </c>
      <c r="G14" s="111">
        <v>0</v>
      </c>
      <c r="H14" s="111">
        <f>SUM(E14:G14)</f>
        <v>71896</v>
      </c>
      <c r="I14" s="111">
        <f>H14</f>
        <v>71896</v>
      </c>
      <c r="J14" s="111"/>
      <c r="K14" s="111"/>
    </row>
    <row r="15" spans="1:11" s="14" customFormat="1" ht="33.75" customHeight="1">
      <c r="A15" s="110"/>
      <c r="B15" s="110">
        <v>90017</v>
      </c>
      <c r="C15" s="110" t="s">
        <v>33</v>
      </c>
      <c r="D15" s="111"/>
      <c r="E15" s="111">
        <v>1522000</v>
      </c>
      <c r="F15" s="111">
        <v>0</v>
      </c>
      <c r="G15" s="111">
        <f>2750000+60000</f>
        <v>2810000</v>
      </c>
      <c r="H15" s="111">
        <f>SUM(E15:G15)</f>
        <v>4332000</v>
      </c>
      <c r="I15" s="111">
        <f>H15</f>
        <v>4332000</v>
      </c>
      <c r="J15" s="111"/>
      <c r="K15" s="111"/>
    </row>
    <row r="16" spans="1:11" s="14" customFormat="1" ht="33.75" customHeight="1">
      <c r="A16" s="108">
        <v>926</v>
      </c>
      <c r="B16" s="108"/>
      <c r="C16" s="108" t="s">
        <v>34</v>
      </c>
      <c r="D16" s="109"/>
      <c r="E16" s="109" t="str">
        <f>E17</f>
        <v> </v>
      </c>
      <c r="F16" s="109">
        <f>F17</f>
        <v>89282</v>
      </c>
      <c r="G16" s="109">
        <f>G17</f>
        <v>0</v>
      </c>
      <c r="H16" s="111">
        <f>SUM(E16:G16)</f>
        <v>89282</v>
      </c>
      <c r="I16" s="109">
        <f>I17</f>
        <v>89282</v>
      </c>
      <c r="J16" s="109"/>
      <c r="K16" s="109"/>
    </row>
    <row r="17" spans="1:11" s="14" customFormat="1" ht="33.75" customHeight="1">
      <c r="A17" s="106"/>
      <c r="B17" s="106">
        <v>92601</v>
      </c>
      <c r="C17" s="106" t="s">
        <v>35</v>
      </c>
      <c r="D17" s="107"/>
      <c r="E17" s="107" t="s">
        <v>6</v>
      </c>
      <c r="F17" s="107">
        <v>89282</v>
      </c>
      <c r="G17" s="107">
        <v>0</v>
      </c>
      <c r="H17" s="107">
        <f>F17+G17</f>
        <v>89282</v>
      </c>
      <c r="I17" s="107">
        <f>H17</f>
        <v>89282</v>
      </c>
      <c r="J17" s="107"/>
      <c r="K17" s="107"/>
    </row>
    <row r="18" spans="1:11" s="14" customFormat="1" ht="39.75" customHeight="1">
      <c r="A18" s="112"/>
      <c r="B18" s="112"/>
      <c r="C18" s="112" t="s">
        <v>8</v>
      </c>
      <c r="D18" s="134">
        <f>D8</f>
        <v>230000</v>
      </c>
      <c r="E18" s="134">
        <f>E6+E8+E10+E12</f>
        <v>2412000</v>
      </c>
      <c r="F18" s="134">
        <f>F6+F8+F10+F12+F16</f>
        <v>1162897</v>
      </c>
      <c r="G18" s="134">
        <f>G6+G8+G10+G12+G16</f>
        <v>3110000</v>
      </c>
      <c r="H18" s="134">
        <f>H6+H8+H10+H12+H16</f>
        <v>6914897</v>
      </c>
      <c r="I18" s="134">
        <f>I6+I8+I10+I12+I16</f>
        <v>6644897</v>
      </c>
      <c r="J18" s="134">
        <f>J8</f>
        <v>270000</v>
      </c>
      <c r="K18" s="134">
        <f>K8</f>
        <v>0</v>
      </c>
    </row>
    <row r="19" ht="12.75">
      <c r="H19" s="113" t="s">
        <v>6</v>
      </c>
    </row>
    <row r="21" ht="12.75">
      <c r="I21" s="15" t="s">
        <v>6</v>
      </c>
    </row>
    <row r="22" ht="12.75">
      <c r="I22" s="15" t="s">
        <v>6</v>
      </c>
    </row>
  </sheetData>
  <sheetProtection/>
  <mergeCells count="4">
    <mergeCell ref="C1:D1"/>
    <mergeCell ref="H1:K1"/>
    <mergeCell ref="A2:K2"/>
    <mergeCell ref="A3:K3"/>
  </mergeCells>
  <printOptions/>
  <pageMargins left="0.3937007874015748" right="0.1968503937007874" top="0.7874015748031497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2" sqref="A2:J2"/>
    </sheetView>
  </sheetViews>
  <sheetFormatPr defaultColWidth="8" defaultRowHeight="14.25"/>
  <cols>
    <col min="1" max="1" width="4.3984375" style="16" customWidth="1"/>
    <col min="2" max="2" width="6" style="16" customWidth="1"/>
    <col min="3" max="3" width="4.19921875" style="17" customWidth="1"/>
    <col min="4" max="4" width="45.3984375" style="18" customWidth="1"/>
    <col min="5" max="5" width="13.09765625" style="19" customWidth="1"/>
    <col min="6" max="6" width="14.69921875" style="16" customWidth="1"/>
    <col min="7" max="7" width="10.5" style="16" customWidth="1"/>
    <col min="8" max="8" width="10.69921875" style="16" customWidth="1"/>
    <col min="9" max="9" width="10.09765625" style="16" customWidth="1"/>
    <col min="10" max="10" width="13.09765625" style="16" customWidth="1"/>
    <col min="11" max="16384" width="8" style="16" customWidth="1"/>
  </cols>
  <sheetData>
    <row r="1" spans="6:10" ht="12.75" customHeight="1">
      <c r="F1" s="191" t="s">
        <v>142</v>
      </c>
      <c r="G1" s="191"/>
      <c r="H1" s="191"/>
      <c r="I1" s="191"/>
      <c r="J1" s="191"/>
    </row>
    <row r="2" spans="1:10" ht="96.75" customHeight="1">
      <c r="A2" s="183" t="s">
        <v>116</v>
      </c>
      <c r="B2" s="183"/>
      <c r="C2" s="183"/>
      <c r="D2" s="183"/>
      <c r="E2" s="183"/>
      <c r="F2" s="183"/>
      <c r="G2" s="183"/>
      <c r="H2" s="183"/>
      <c r="I2" s="183"/>
      <c r="J2" s="183"/>
    </row>
    <row r="3" spans="1:10" s="26" customFormat="1" ht="45">
      <c r="A3" s="69" t="s">
        <v>16</v>
      </c>
      <c r="B3" s="69" t="s">
        <v>17</v>
      </c>
      <c r="C3" s="69" t="s">
        <v>0</v>
      </c>
      <c r="D3" s="69" t="s">
        <v>1</v>
      </c>
      <c r="E3" s="70" t="s">
        <v>117</v>
      </c>
      <c r="F3" s="70" t="s">
        <v>38</v>
      </c>
      <c r="G3" s="20" t="s">
        <v>118</v>
      </c>
      <c r="H3" s="20" t="s">
        <v>119</v>
      </c>
      <c r="I3" s="20" t="s">
        <v>120</v>
      </c>
      <c r="J3" s="20" t="s">
        <v>121</v>
      </c>
    </row>
    <row r="4" spans="1:10" s="28" customFormat="1" ht="12.75" customHeight="1">
      <c r="A4" s="21">
        <v>1</v>
      </c>
      <c r="B4" s="21">
        <v>2</v>
      </c>
      <c r="C4" s="21">
        <v>3</v>
      </c>
      <c r="D4" s="21">
        <v>4</v>
      </c>
      <c r="E4" s="141">
        <v>5</v>
      </c>
      <c r="F4" s="141">
        <v>6</v>
      </c>
      <c r="G4" s="141">
        <v>7</v>
      </c>
      <c r="H4" s="141">
        <v>8</v>
      </c>
      <c r="I4" s="141">
        <v>9</v>
      </c>
      <c r="J4" s="141">
        <v>10</v>
      </c>
    </row>
    <row r="5" spans="1:10" s="22" customFormat="1" ht="20.25" customHeight="1">
      <c r="A5" s="71">
        <v>710</v>
      </c>
      <c r="B5" s="72"/>
      <c r="C5" s="72"/>
      <c r="D5" s="73" t="s">
        <v>28</v>
      </c>
      <c r="E5" s="74">
        <f aca="true" t="shared" si="0" ref="E5:J5">E6</f>
        <v>3000</v>
      </c>
      <c r="F5" s="74">
        <f t="shared" si="0"/>
        <v>3000</v>
      </c>
      <c r="G5" s="142">
        <f t="shared" si="0"/>
        <v>3000</v>
      </c>
      <c r="H5" s="142">
        <f t="shared" si="0"/>
        <v>3000</v>
      </c>
      <c r="I5" s="142">
        <f t="shared" si="0"/>
        <v>0</v>
      </c>
      <c r="J5" s="142">
        <f t="shared" si="0"/>
        <v>3000</v>
      </c>
    </row>
    <row r="6" spans="1:10" s="29" customFormat="1" ht="17.25" customHeight="1">
      <c r="A6" s="75"/>
      <c r="B6" s="76">
        <v>71035</v>
      </c>
      <c r="C6" s="77"/>
      <c r="D6" s="78" t="s">
        <v>29</v>
      </c>
      <c r="E6" s="79">
        <f>E7</f>
        <v>3000</v>
      </c>
      <c r="F6" s="79">
        <f>E6</f>
        <v>3000</v>
      </c>
      <c r="G6" s="143">
        <f>F6</f>
        <v>3000</v>
      </c>
      <c r="H6" s="143">
        <f>G6</f>
        <v>3000</v>
      </c>
      <c r="I6" s="143">
        <v>0</v>
      </c>
      <c r="J6" s="143">
        <v>3000</v>
      </c>
    </row>
    <row r="7" spans="1:10" s="26" customFormat="1" ht="45">
      <c r="A7" s="80"/>
      <c r="B7" s="81"/>
      <c r="C7" s="82" t="s">
        <v>45</v>
      </c>
      <c r="D7" s="83" t="s">
        <v>46</v>
      </c>
      <c r="E7" s="84">
        <v>3000</v>
      </c>
      <c r="F7" s="85"/>
      <c r="G7" s="144"/>
      <c r="H7" s="144"/>
      <c r="I7" s="144"/>
      <c r="J7" s="144"/>
    </row>
    <row r="8" spans="1:10" s="22" customFormat="1" ht="30" customHeight="1">
      <c r="A8" s="71"/>
      <c r="B8" s="72"/>
      <c r="C8" s="72"/>
      <c r="D8" s="86" t="s">
        <v>36</v>
      </c>
      <c r="E8" s="74">
        <f aca="true" t="shared" si="1" ref="E8:J8">E5</f>
        <v>3000</v>
      </c>
      <c r="F8" s="74">
        <f t="shared" si="1"/>
        <v>3000</v>
      </c>
      <c r="G8" s="74">
        <f t="shared" si="1"/>
        <v>3000</v>
      </c>
      <c r="H8" s="74">
        <f t="shared" si="1"/>
        <v>3000</v>
      </c>
      <c r="I8" s="74">
        <f t="shared" si="1"/>
        <v>0</v>
      </c>
      <c r="J8" s="74">
        <f t="shared" si="1"/>
        <v>3000</v>
      </c>
    </row>
  </sheetData>
  <sheetProtection selectLockedCells="1" selectUnlockedCells="1"/>
  <mergeCells count="2">
    <mergeCell ref="A2:J2"/>
    <mergeCell ref="F1:J1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E12" sqref="E12"/>
    </sheetView>
  </sheetViews>
  <sheetFormatPr defaultColWidth="8.796875" defaultRowHeight="14.25"/>
  <cols>
    <col min="1" max="1" width="5" style="30" customWidth="1"/>
    <col min="2" max="2" width="6.19921875" style="30" customWidth="1"/>
    <col min="3" max="3" width="4.69921875" style="30" customWidth="1"/>
    <col min="4" max="4" width="49" style="30" customWidth="1"/>
    <col min="5" max="5" width="11.69921875" style="30" customWidth="1"/>
    <col min="6" max="16384" width="9" style="30" customWidth="1"/>
  </cols>
  <sheetData>
    <row r="1" spans="1:5" ht="15" customHeight="1">
      <c r="A1" s="17"/>
      <c r="B1" s="18"/>
      <c r="C1" s="184" t="s">
        <v>130</v>
      </c>
      <c r="D1" s="184"/>
      <c r="E1" s="184"/>
    </row>
    <row r="2" spans="1:5" ht="33.75" customHeight="1">
      <c r="A2" s="185" t="s">
        <v>129</v>
      </c>
      <c r="B2" s="185"/>
      <c r="C2" s="185"/>
      <c r="D2" s="185"/>
      <c r="E2" s="185"/>
    </row>
    <row r="3" spans="1:5" s="32" customFormat="1" ht="40.5" customHeight="1">
      <c r="A3" s="31" t="s">
        <v>16</v>
      </c>
      <c r="B3" s="31" t="s">
        <v>17</v>
      </c>
      <c r="C3" s="31" t="s">
        <v>0</v>
      </c>
      <c r="D3" s="31" t="s">
        <v>1</v>
      </c>
      <c r="E3" s="31" t="s">
        <v>44</v>
      </c>
    </row>
    <row r="4" spans="1:5" s="35" customFormat="1" ht="8.25">
      <c r="A4" s="33">
        <v>1</v>
      </c>
      <c r="B4" s="33">
        <v>2</v>
      </c>
      <c r="C4" s="33">
        <v>3</v>
      </c>
      <c r="D4" s="33">
        <v>4</v>
      </c>
      <c r="E4" s="34" t="s">
        <v>47</v>
      </c>
    </row>
    <row r="5" spans="1:5" ht="32.25" customHeight="1">
      <c r="A5" s="36">
        <v>750</v>
      </c>
      <c r="B5" s="37"/>
      <c r="C5" s="37"/>
      <c r="D5" s="38" t="s">
        <v>39</v>
      </c>
      <c r="E5" s="39">
        <f>E6</f>
        <v>1300</v>
      </c>
    </row>
    <row r="6" spans="1:5" s="45" customFormat="1" ht="24" customHeight="1">
      <c r="A6" s="40"/>
      <c r="B6" s="41">
        <v>75011</v>
      </c>
      <c r="C6" s="42"/>
      <c r="D6" s="43" t="s">
        <v>40</v>
      </c>
      <c r="E6" s="44">
        <f>SUM(E7:E7)</f>
        <v>1300</v>
      </c>
    </row>
    <row r="7" spans="1:5" ht="21.75" customHeight="1">
      <c r="A7" s="46"/>
      <c r="B7" s="47"/>
      <c r="C7" s="48" t="s">
        <v>48</v>
      </c>
      <c r="D7" s="49" t="s">
        <v>49</v>
      </c>
      <c r="E7" s="50">
        <v>1300</v>
      </c>
    </row>
    <row r="8" spans="1:5" ht="29.25" customHeight="1">
      <c r="A8" s="36">
        <v>852</v>
      </c>
      <c r="B8" s="37"/>
      <c r="C8" s="37"/>
      <c r="D8" s="38" t="s">
        <v>41</v>
      </c>
      <c r="E8" s="51">
        <f>E9+E11</f>
        <v>83000</v>
      </c>
    </row>
    <row r="9" spans="1:5" s="45" customFormat="1" ht="38.25">
      <c r="A9" s="52"/>
      <c r="B9" s="41">
        <v>85212</v>
      </c>
      <c r="C9" s="42"/>
      <c r="D9" s="25" t="s">
        <v>42</v>
      </c>
      <c r="E9" s="44">
        <f>E10</f>
        <v>77000</v>
      </c>
    </row>
    <row r="10" spans="1:5" ht="29.25" customHeight="1">
      <c r="A10" s="53"/>
      <c r="B10" s="54"/>
      <c r="C10" s="48" t="s">
        <v>50</v>
      </c>
      <c r="D10" s="55" t="s">
        <v>51</v>
      </c>
      <c r="E10" s="50">
        <v>77000</v>
      </c>
    </row>
    <row r="11" spans="1:5" s="45" customFormat="1" ht="29.25" customHeight="1">
      <c r="A11" s="52"/>
      <c r="B11" s="23">
        <v>85228</v>
      </c>
      <c r="C11" s="24"/>
      <c r="D11" s="27" t="s">
        <v>43</v>
      </c>
      <c r="E11" s="44">
        <f>E12</f>
        <v>6000</v>
      </c>
    </row>
    <row r="12" spans="1:5" ht="29.25" customHeight="1">
      <c r="A12" s="53"/>
      <c r="B12" s="54"/>
      <c r="C12" s="48" t="s">
        <v>52</v>
      </c>
      <c r="D12" s="56" t="s">
        <v>53</v>
      </c>
      <c r="E12" s="50">
        <v>6000</v>
      </c>
    </row>
    <row r="13" spans="1:5" s="32" customFormat="1" ht="30" customHeight="1">
      <c r="A13" s="57"/>
      <c r="B13" s="58"/>
      <c r="C13" s="58"/>
      <c r="D13" s="59" t="s">
        <v>36</v>
      </c>
      <c r="E13" s="60">
        <f>E5+E8</f>
        <v>84300</v>
      </c>
    </row>
  </sheetData>
  <sheetProtection selectLockedCells="1" selectUnlockedCells="1"/>
  <mergeCells count="2">
    <mergeCell ref="C1:E1"/>
    <mergeCell ref="A2:E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C13" sqref="C13"/>
    </sheetView>
  </sheetViews>
  <sheetFormatPr defaultColWidth="8.796875" defaultRowHeight="14.25"/>
  <cols>
    <col min="1" max="1" width="5" style="30" customWidth="1"/>
    <col min="2" max="2" width="14.59765625" style="61" customWidth="1"/>
    <col min="3" max="3" width="42.69921875" style="30" customWidth="1"/>
    <col min="4" max="4" width="11.69921875" style="62" customWidth="1"/>
    <col min="5" max="16384" width="9" style="30" customWidth="1"/>
  </cols>
  <sheetData>
    <row r="1" spans="1:4" ht="15" customHeight="1">
      <c r="A1" s="17"/>
      <c r="B1" s="17"/>
      <c r="C1" s="184" t="s">
        <v>132</v>
      </c>
      <c r="D1" s="184"/>
    </row>
    <row r="2" spans="1:4" ht="33.75" customHeight="1">
      <c r="A2" s="185" t="s">
        <v>131</v>
      </c>
      <c r="B2" s="185"/>
      <c r="C2" s="185"/>
      <c r="D2" s="185"/>
    </row>
    <row r="3" spans="1:4" s="32" customFormat="1" ht="42" customHeight="1">
      <c r="A3" s="31" t="s">
        <v>15</v>
      </c>
      <c r="B3" s="31" t="s">
        <v>54</v>
      </c>
      <c r="C3" s="31" t="s">
        <v>55</v>
      </c>
      <c r="D3" s="31" t="s">
        <v>56</v>
      </c>
    </row>
    <row r="4" spans="1:4" s="63" customFormat="1" ht="8.25">
      <c r="A4" s="150">
        <v>1</v>
      </c>
      <c r="B4" s="150">
        <v>2</v>
      </c>
      <c r="C4" s="150">
        <v>3</v>
      </c>
      <c r="D4" s="151">
        <v>4</v>
      </c>
    </row>
    <row r="5" spans="1:4" s="63" customFormat="1" ht="57" customHeight="1">
      <c r="A5" s="152">
        <v>1</v>
      </c>
      <c r="B5" s="153" t="s">
        <v>58</v>
      </c>
      <c r="C5" s="154" t="s">
        <v>155</v>
      </c>
      <c r="D5" s="155">
        <v>23454.14</v>
      </c>
    </row>
    <row r="6" spans="1:4" s="63" customFormat="1" ht="31.5" customHeight="1">
      <c r="A6" s="152">
        <v>2</v>
      </c>
      <c r="B6" s="153" t="s">
        <v>138</v>
      </c>
      <c r="C6" s="154" t="s">
        <v>156</v>
      </c>
      <c r="D6" s="155">
        <v>10859.27</v>
      </c>
    </row>
    <row r="7" spans="1:4" ht="40.5" customHeight="1">
      <c r="A7" s="156">
        <v>3</v>
      </c>
      <c r="B7" s="157" t="s">
        <v>57</v>
      </c>
      <c r="C7" s="158" t="s">
        <v>143</v>
      </c>
      <c r="D7" s="159">
        <v>23454.14</v>
      </c>
    </row>
    <row r="8" spans="1:4" ht="29.25" customHeight="1">
      <c r="A8" s="186">
        <v>4</v>
      </c>
      <c r="B8" s="188" t="s">
        <v>139</v>
      </c>
      <c r="C8" s="154" t="s">
        <v>144</v>
      </c>
      <c r="D8" s="160">
        <v>8500</v>
      </c>
    </row>
    <row r="9" spans="1:4" ht="42" customHeight="1">
      <c r="A9" s="187"/>
      <c r="B9" s="187"/>
      <c r="C9" s="149" t="s">
        <v>140</v>
      </c>
      <c r="D9" s="50">
        <v>14954.14</v>
      </c>
    </row>
    <row r="10" spans="1:4" ht="42" customHeight="1">
      <c r="A10" s="148">
        <v>5</v>
      </c>
      <c r="B10" s="148" t="s">
        <v>141</v>
      </c>
      <c r="C10" s="149" t="s">
        <v>145</v>
      </c>
      <c r="D10" s="50">
        <v>23454.14</v>
      </c>
    </row>
    <row r="11" spans="1:4" ht="25.5">
      <c r="A11" s="189">
        <v>6</v>
      </c>
      <c r="B11" s="186" t="s">
        <v>59</v>
      </c>
      <c r="C11" s="154" t="s">
        <v>157</v>
      </c>
      <c r="D11" s="50">
        <v>21350</v>
      </c>
    </row>
    <row r="12" spans="1:4" ht="15">
      <c r="A12" s="190"/>
      <c r="B12" s="187"/>
      <c r="C12" s="154" t="s">
        <v>158</v>
      </c>
      <c r="D12" s="50">
        <v>2104.14</v>
      </c>
    </row>
    <row r="13" spans="1:4" ht="29.25" customHeight="1">
      <c r="A13" s="65">
        <v>7</v>
      </c>
      <c r="B13" s="65" t="s">
        <v>60</v>
      </c>
      <c r="C13" s="64" t="s">
        <v>146</v>
      </c>
      <c r="D13" s="50">
        <v>23454.14</v>
      </c>
    </row>
    <row r="14" spans="1:4" s="32" customFormat="1" ht="30" customHeight="1">
      <c r="A14" s="66"/>
      <c r="B14" s="67"/>
      <c r="C14" s="59" t="s">
        <v>36</v>
      </c>
      <c r="D14" s="60">
        <f>SUM(D5:D13)</f>
        <v>151584.11</v>
      </c>
    </row>
  </sheetData>
  <sheetProtection selectLockedCells="1" selectUnlockedCells="1"/>
  <mergeCells count="6">
    <mergeCell ref="A8:A9"/>
    <mergeCell ref="B8:B9"/>
    <mergeCell ref="A11:A12"/>
    <mergeCell ref="B11:B12"/>
    <mergeCell ref="C1:D1"/>
    <mergeCell ref="A2:D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nn</cp:lastModifiedBy>
  <cp:lastPrinted>2014-11-13T14:11:07Z</cp:lastPrinted>
  <dcterms:created xsi:type="dcterms:W3CDTF">2013-10-03T08:50:30Z</dcterms:created>
  <dcterms:modified xsi:type="dcterms:W3CDTF">2014-11-13T14:11:11Z</dcterms:modified>
  <cp:category/>
  <cp:version/>
  <cp:contentType/>
  <cp:contentStatus/>
</cp:coreProperties>
</file>